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D78C469E-48E1-4B5B-9557-8A3E298462C0}" xr6:coauthVersionLast="47" xr6:coauthVersionMax="47" xr10:uidLastSave="{00000000-0000-0000-0000-000000000000}"/>
  <bookViews>
    <workbookView xWindow="-108" yWindow="-108" windowWidth="23256" windowHeight="12456" tabRatio="500"/>
  </bookViews>
  <sheets>
    <sheet name="Explanation &amp; FAQs" sheetId="3" r:id="rId1"/>
    <sheet name="Industry Averages" sheetId="1" r:id="rId2"/>
    <sheet name="Input Choices" sheetId="2" r:id="rId3"/>
  </sheets>
  <definedNames>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1" l="1"/>
  <c r="P49" i="1"/>
  <c r="P55" i="1"/>
  <c r="P56" i="1"/>
  <c r="P80" i="1"/>
  <c r="P95" i="1"/>
  <c r="P96" i="1"/>
  <c r="P104" i="1"/>
  <c r="H87" i="1"/>
  <c r="P87" i="1"/>
  <c r="H85" i="1"/>
  <c r="P85" i="1"/>
  <c r="H51" i="1"/>
  <c r="P51" i="1"/>
  <c r="H50" i="1"/>
  <c r="P50" i="1"/>
  <c r="H49" i="1"/>
  <c r="H47" i="1"/>
  <c r="P47" i="1"/>
  <c r="H35" i="1"/>
  <c r="P35" i="1"/>
  <c r="H34" i="1"/>
  <c r="P34" i="1"/>
  <c r="H33" i="1"/>
  <c r="P33" i="1"/>
  <c r="H31" i="1"/>
  <c r="P31" i="1"/>
  <c r="H19" i="1"/>
  <c r="P19" i="1"/>
  <c r="H18" i="1"/>
  <c r="P18" i="1"/>
  <c r="H17" i="1"/>
  <c r="P17" i="1"/>
  <c r="H15" i="1"/>
  <c r="P15" i="1"/>
  <c r="F106" i="1"/>
  <c r="H106" i="1"/>
  <c r="P106" i="1"/>
  <c r="F105" i="1"/>
  <c r="H105" i="1"/>
  <c r="P105" i="1"/>
  <c r="F104" i="1"/>
  <c r="H104" i="1"/>
  <c r="P103" i="1"/>
  <c r="F102" i="1"/>
  <c r="H102" i="1"/>
  <c r="P102" i="1"/>
  <c r="F101" i="1"/>
  <c r="H101" i="1"/>
  <c r="P101" i="1"/>
  <c r="F100" i="1"/>
  <c r="H100" i="1"/>
  <c r="P100" i="1"/>
  <c r="F99" i="1"/>
  <c r="H99" i="1"/>
  <c r="P99" i="1"/>
  <c r="F98" i="1"/>
  <c r="H98" i="1"/>
  <c r="P98" i="1"/>
  <c r="F97" i="1"/>
  <c r="H97" i="1"/>
  <c r="P97" i="1"/>
  <c r="F96" i="1"/>
  <c r="H96" i="1"/>
  <c r="F95" i="1"/>
  <c r="H95" i="1"/>
  <c r="F94" i="1"/>
  <c r="H94" i="1"/>
  <c r="P94" i="1"/>
  <c r="F93" i="1"/>
  <c r="H93" i="1"/>
  <c r="P93" i="1"/>
  <c r="F92" i="1"/>
  <c r="H92" i="1"/>
  <c r="P92" i="1"/>
  <c r="F91" i="1"/>
  <c r="H91" i="1"/>
  <c r="P91" i="1"/>
  <c r="F90" i="1"/>
  <c r="H90" i="1"/>
  <c r="P90" i="1"/>
  <c r="F89" i="1"/>
  <c r="H89" i="1"/>
  <c r="P89" i="1"/>
  <c r="F88" i="1"/>
  <c r="H88" i="1"/>
  <c r="P88" i="1"/>
  <c r="F87" i="1"/>
  <c r="F86" i="1"/>
  <c r="H86" i="1"/>
  <c r="P86" i="1"/>
  <c r="F85" i="1"/>
  <c r="F84" i="1"/>
  <c r="H84" i="1"/>
  <c r="P84" i="1"/>
  <c r="F83" i="1"/>
  <c r="H83" i="1"/>
  <c r="P83" i="1"/>
  <c r="F82" i="1"/>
  <c r="H82" i="1"/>
  <c r="P82" i="1"/>
  <c r="F81" i="1"/>
  <c r="H81" i="1"/>
  <c r="P81" i="1"/>
  <c r="F80" i="1"/>
  <c r="H80" i="1"/>
  <c r="F79" i="1"/>
  <c r="H79" i="1"/>
  <c r="P79" i="1"/>
  <c r="F78" i="1"/>
  <c r="H78" i="1"/>
  <c r="P78" i="1"/>
  <c r="F77" i="1"/>
  <c r="H77" i="1"/>
  <c r="P77" i="1"/>
  <c r="F76" i="1"/>
  <c r="H76" i="1"/>
  <c r="P76" i="1"/>
  <c r="F75" i="1"/>
  <c r="H75" i="1"/>
  <c r="P75" i="1"/>
  <c r="F74" i="1"/>
  <c r="H74" i="1"/>
  <c r="P74" i="1"/>
  <c r="F73" i="1"/>
  <c r="H73" i="1"/>
  <c r="P73" i="1"/>
  <c r="F72" i="1"/>
  <c r="H72" i="1"/>
  <c r="P72" i="1"/>
  <c r="F71" i="1"/>
  <c r="H71" i="1"/>
  <c r="P71" i="1"/>
  <c r="F70" i="1"/>
  <c r="H70" i="1"/>
  <c r="P70" i="1"/>
  <c r="F69" i="1"/>
  <c r="H69" i="1"/>
  <c r="P69" i="1"/>
  <c r="F68" i="1"/>
  <c r="H68" i="1"/>
  <c r="P68" i="1"/>
  <c r="F67" i="1"/>
  <c r="H67" i="1"/>
  <c r="P67" i="1"/>
  <c r="F66" i="1"/>
  <c r="H66" i="1"/>
  <c r="P66" i="1"/>
  <c r="F65" i="1"/>
  <c r="H65" i="1"/>
  <c r="P65" i="1"/>
  <c r="F64" i="1"/>
  <c r="H64" i="1"/>
  <c r="P64" i="1"/>
  <c r="F63" i="1"/>
  <c r="H63" i="1"/>
  <c r="P63" i="1"/>
  <c r="F62" i="1"/>
  <c r="H62" i="1"/>
  <c r="P62" i="1"/>
  <c r="F61" i="1"/>
  <c r="H61" i="1"/>
  <c r="P61" i="1"/>
  <c r="F60" i="1"/>
  <c r="H60" i="1"/>
  <c r="P60" i="1"/>
  <c r="F59" i="1"/>
  <c r="H59" i="1"/>
  <c r="P59" i="1"/>
  <c r="F58" i="1"/>
  <c r="H58" i="1"/>
  <c r="P58" i="1"/>
  <c r="F57" i="1"/>
  <c r="H57" i="1"/>
  <c r="P57" i="1"/>
  <c r="F56" i="1"/>
  <c r="H56" i="1"/>
  <c r="F55" i="1"/>
  <c r="H55" i="1"/>
  <c r="F54" i="1"/>
  <c r="H54" i="1"/>
  <c r="P54" i="1"/>
  <c r="F53" i="1"/>
  <c r="H53" i="1"/>
  <c r="P53" i="1"/>
  <c r="F52" i="1"/>
  <c r="H52" i="1"/>
  <c r="P52" i="1"/>
  <c r="F51" i="1"/>
  <c r="F50" i="1"/>
  <c r="F49" i="1"/>
  <c r="F48" i="1"/>
  <c r="H48" i="1"/>
  <c r="P48" i="1"/>
  <c r="F47" i="1"/>
  <c r="F46" i="1"/>
  <c r="H46" i="1"/>
  <c r="F45" i="1"/>
  <c r="H45" i="1"/>
  <c r="P45" i="1"/>
  <c r="F44" i="1"/>
  <c r="H44" i="1"/>
  <c r="P44" i="1"/>
  <c r="F43" i="1"/>
  <c r="H43" i="1"/>
  <c r="P43" i="1"/>
  <c r="F42" i="1"/>
  <c r="H42" i="1"/>
  <c r="P42" i="1"/>
  <c r="F41" i="1"/>
  <c r="H41" i="1"/>
  <c r="P41" i="1"/>
  <c r="F40" i="1"/>
  <c r="H40" i="1"/>
  <c r="P40" i="1"/>
  <c r="F39" i="1"/>
  <c r="H39" i="1"/>
  <c r="P39" i="1"/>
  <c r="F38" i="1"/>
  <c r="H38" i="1"/>
  <c r="P38" i="1"/>
  <c r="F37" i="1"/>
  <c r="H37" i="1"/>
  <c r="P37" i="1"/>
  <c r="F36" i="1"/>
  <c r="H36" i="1"/>
  <c r="P36" i="1"/>
  <c r="F35" i="1"/>
  <c r="F34" i="1"/>
  <c r="F33" i="1"/>
  <c r="F32" i="1"/>
  <c r="H32" i="1"/>
  <c r="P32" i="1"/>
  <c r="F31" i="1"/>
  <c r="F30" i="1"/>
  <c r="H30" i="1"/>
  <c r="P30" i="1"/>
  <c r="F29" i="1"/>
  <c r="H29" i="1"/>
  <c r="P29" i="1"/>
  <c r="F28" i="1"/>
  <c r="H28" i="1"/>
  <c r="P28" i="1"/>
  <c r="F27" i="1"/>
  <c r="H27" i="1"/>
  <c r="P27" i="1"/>
  <c r="F26" i="1"/>
  <c r="H26" i="1"/>
  <c r="P26" i="1"/>
  <c r="F25" i="1"/>
  <c r="H25" i="1"/>
  <c r="P25" i="1"/>
  <c r="F24" i="1"/>
  <c r="H24" i="1"/>
  <c r="P24" i="1"/>
  <c r="F23" i="1"/>
  <c r="H23" i="1"/>
  <c r="P23" i="1"/>
  <c r="F22" i="1"/>
  <c r="H22" i="1"/>
  <c r="P22" i="1"/>
  <c r="F21" i="1"/>
  <c r="H21" i="1"/>
  <c r="P21" i="1"/>
  <c r="F20" i="1"/>
  <c r="H20" i="1"/>
  <c r="P20" i="1"/>
  <c r="F19" i="1"/>
  <c r="F18" i="1"/>
  <c r="F17" i="1"/>
  <c r="F16" i="1"/>
  <c r="H16" i="1"/>
  <c r="P16" i="1"/>
  <c r="F15" i="1"/>
  <c r="F14" i="1"/>
  <c r="H14" i="1"/>
  <c r="P14" i="1"/>
  <c r="F13" i="1"/>
  <c r="H13" i="1"/>
  <c r="P13" i="1"/>
  <c r="F12" i="1"/>
  <c r="H12" i="1"/>
  <c r="P12" i="1"/>
  <c r="F11" i="1"/>
  <c r="H11" i="1"/>
  <c r="P11" i="1"/>
</calcChain>
</file>

<file path=xl/sharedStrings.xml><?xml version="1.0" encoding="utf-8"?>
<sst xmlns="http://schemas.openxmlformats.org/spreadsheetml/2006/main" count="175" uniqueCount="153">
  <si>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</si>
  <si>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</si>
  <si>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</si>
  <si>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</si>
  <si>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</si>
  <si>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</si>
  <si>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</si>
  <si>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</si>
  <si>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</si>
  <si>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</si>
  <si>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</si>
  <si>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</si>
  <si>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</si>
  <si>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</si>
  <si>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</si>
  <si>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Hotel/Gaming</t>
  </si>
  <si>
    <t>Household Products</t>
  </si>
  <si>
    <t>Information Services</t>
  </si>
  <si>
    <t>Insurance (Life)</t>
  </si>
  <si>
    <t>Machinery</t>
  </si>
  <si>
    <t>Oil/Gas Distribution</t>
  </si>
  <si>
    <t>Oilfield Svcs/Equip.</t>
  </si>
  <si>
    <t>Packaging &amp; Container</t>
  </si>
  <si>
    <t>Paper/Forest Products</t>
  </si>
  <si>
    <t>Power</t>
  </si>
  <si>
    <t>Precious Metals</t>
  </si>
  <si>
    <t>Recreation</t>
  </si>
  <si>
    <t>Semiconductor</t>
  </si>
  <si>
    <t>Shoe</t>
  </si>
  <si>
    <t>Steel</t>
  </si>
  <si>
    <t>Telecom. Equipment</t>
  </si>
  <si>
    <t>Telecom. Services</t>
  </si>
  <si>
    <t>Trucking</t>
  </si>
  <si>
    <t>Date updated:</t>
  </si>
  <si>
    <t>HiLo Risk</t>
  </si>
  <si>
    <t>Standard deviation of equity</t>
  </si>
  <si>
    <t>Number of firms</t>
  </si>
  <si>
    <t xml:space="preserve">Beta </t>
  </si>
  <si>
    <t>D/E Ratio</t>
  </si>
  <si>
    <t>Unlevered beta</t>
  </si>
  <si>
    <t>Cash/Firm value</t>
  </si>
  <si>
    <t>Unlevered beta corrected for cash</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</si>
  <si>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</si>
  <si>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</si>
  <si>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</si>
  <si>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</si>
  <si>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</si>
  <si>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</si>
  <si>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</si>
  <si>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</si>
  <si>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</si>
  <si>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</si>
  <si>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</si>
  <si>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</si>
  <si>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</si>
  <si>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</si>
  <si>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</si>
  <si>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</si>
  <si>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</si>
  <si>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</si>
  <si>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</si>
  <si>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</si>
  <si>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</si>
  <si>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</si>
  <si>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</si>
  <si>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</si>
  <si>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</si>
  <si>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</si>
  <si>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</si>
  <si>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</si>
  <si>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</si>
  <si>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</si>
  <si>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</si>
  <si>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(Production and Exploration)</t>
  </si>
  <si>
    <t>Real Estate (Development)</t>
  </si>
  <si>
    <t>Real Estate (General/Diversified)</t>
  </si>
  <si>
    <t>Real Estate (Operations &amp; Services)</t>
  </si>
  <si>
    <t>Restaurant/Dining</t>
  </si>
  <si>
    <t>Retail (Automotive)</t>
  </si>
  <si>
    <t>Retail (Distributors)</t>
  </si>
  <si>
    <t>Retail (General)</t>
  </si>
  <si>
    <t>Retail (Grocery and Food)</t>
  </si>
  <si>
    <t>Retail (Online)</t>
  </si>
  <si>
    <t>Retail (Special Lines)</t>
  </si>
  <si>
    <t>Rubber&amp; Tires</t>
  </si>
  <si>
    <t>Shipbuilding &amp; Marine</t>
  </si>
  <si>
    <t>Software (Entertainment)</t>
  </si>
  <si>
    <t>Software (Internet)</t>
  </si>
  <si>
    <t>Software (System &amp; Application)</t>
  </si>
  <si>
    <t>Telecom (Wireless)</t>
  </si>
  <si>
    <t>Transportation</t>
  </si>
  <si>
    <t>Transportation (Railroads)</t>
  </si>
  <si>
    <t>What is this data?</t>
  </si>
  <si>
    <t>Beta, Unlevered beta and other risk measures</t>
  </si>
  <si>
    <t>Utility (Water)</t>
  </si>
  <si>
    <t>India</t>
  </si>
  <si>
    <t>Tobacco</t>
  </si>
  <si>
    <t>Homebuilding</t>
  </si>
  <si>
    <t>Insurance (Prop/Cas.)</t>
  </si>
  <si>
    <t>Oil/Gas (Integrated)</t>
  </si>
  <si>
    <t>Publishing &amp; Newspapers</t>
  </si>
  <si>
    <t>R.E.I.T.</t>
  </si>
  <si>
    <t>Reinsurance</t>
  </si>
  <si>
    <t>Semiconductor Equip</t>
  </si>
  <si>
    <t>Total Market (without financials)</t>
  </si>
  <si>
    <t>NA</t>
  </si>
  <si>
    <t>Retail (Building Supply)</t>
  </si>
  <si>
    <t>Effective Tax rate</t>
  </si>
  <si>
    <t>Do you want to use marginal or effective tax rates in unlevering betas?</t>
  </si>
  <si>
    <t>Marginal</t>
  </si>
  <si>
    <t>If marginal tax rate, enter the marginal tax rate to use</t>
  </si>
  <si>
    <t>Effective</t>
  </si>
  <si>
    <t>End Game</t>
  </si>
  <si>
    <t xml:space="preserve">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</si>
  <si>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</si>
  <si>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</si>
  <si>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</si>
  <si>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</si>
  <si>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</si>
  <si>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</si>
  <si>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</si>
  <si>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</si>
  <si>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</si>
  <si>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</si>
  <si>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</si>
  <si>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</si>
  <si>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</si>
  <si>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</si>
  <si>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rPr>
        <b/>
        <sz val="12"/>
        <color indexed="8"/>
        <rFont val="Calibri"/>
        <family val="2"/>
      </rPr>
      <t>Beta/ (1+ (1-tax rate) (D/E))</t>
    </r>
    <r>
      <rPr>
        <sz val="12"/>
        <color theme="1"/>
        <rFont val="Calibri"/>
        <family val="2"/>
        <scheme val="minor"/>
      </rPr>
      <t xml:space="preserve">.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</si>
  <si>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</si>
  <si>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</si>
  <si>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</si>
  <si>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 xml:space="preserve">Cash is usualy invested in liquid, close to riskless investments and has a beta close to zero. </t>
  </si>
  <si>
    <t>Unlevered Beta corrected for cash</t>
  </si>
  <si>
    <r>
      <rPr>
        <b/>
        <sz val="12"/>
        <color indexed="8"/>
        <rFont val="Calibri"/>
        <family val="2"/>
      </rP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</si>
  <si>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</si>
  <si>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</si>
  <si>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</si>
  <si>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</si>
  <si>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</si>
  <si>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</si>
  <si>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</si>
  <si>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</si>
  <si>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</si>
  <si>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Total Market</t>
  </si>
  <si>
    <t>Standard deviation in operating income (last 10 years)</t>
  </si>
  <si>
    <t>Beta: 2019</t>
  </si>
  <si>
    <t>Beta: 2020</t>
  </si>
  <si>
    <t>Beta: 2021</t>
  </si>
  <si>
    <t>Industry Name</t>
  </si>
  <si>
    <t>Utility (General)</t>
  </si>
  <si>
    <t>Beta: 2022</t>
  </si>
  <si>
    <t>Average Beta: 2019-23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</si>
</sst>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5" x14ac:knownFonts="1">
    <font>
      <sz val="12"/>
      <color theme="1"/>
      <name val="Calibri"/>
      <family val="2"/>
      <scheme val="minor"/>
    </font>
    <font>
      <sz val="8"/>
      <name val="Calibri"/>
      <family val="2"/>
    </font>
    <font>
      <i/>
      <sz val="10"/>
      <name val="Verdana"/>
      <family val="2"/>
    </font>
    <font>
      <b/>
      <sz val="12"/>
      <color indexed="8"/>
      <name val="Calibri"/>
      <family val="2"/>
    </font>
    <font>
      <i/>
      <sz val="10"/>
      <name val="Verdana"/>
      <family val="2"/>
    </font>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4"/>
      <color theme="1"/>
      <name val="Calibri"/>
      <family val="2"/>
      <scheme val="minor"/>
    </font>
    <font>
      <b/>
      <i/>
      <sz val="10"/>
      <color theme="1"/>
      <name val="Verdana"/>
      <family val="2"/>
    </font>
    <font>
      <i/>
      <sz val="12"/>
      <color rgb="FF000000"/>
      <name val="Calibri"/>
      <family val="2"/>
      <scheme val="minor"/>
    </font>
    <font>
      <sz val="12"/>
      <name val="Calibri"/>
      <family val="2"/>
      <scheme val="minor"/>
    </font>
  </fonts>
  <fills count="4">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6" fillId="0" borderId="0" applyNumberFormat="0" applyFill="0" applyBorder="0" applyAlignment="0" applyProtection="0"/>
    <xf numFmtId="9" fontId="5" fillId="0" borderId="0" applyFont="0" applyFill="0" applyBorder="0" applyAlignment="0" applyProtection="0"/>
  </cellStyleXfs>
  <cellXfs count="54">
    <xf numFmtId="0" fontId="0" fillId="0" borderId="0" xfId="0"/>
    <xf numFmtId="0" fontId="7" fillId="0" borderId="0" xfId="0" applyFont="1"/>
    <xf numFmtId="0" fontId="9" fillId="0" borderId="0" xfId="0" applyFont="1"/>
    <xf numFmtId="0" fontId="0" fillId="0" borderId="0" xfId="0" applyAlignment="1">
      <alignment horizontal="left"/>
    </xf>
    <xf numFmtId="10" fontId="0" fillId="0" borderId="1" xfId="0" applyNumberFormat="1" applyBorder="1"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178" fontId="0" fillId="0" borderId="1" xfId="0" applyNumberFormat="1" applyBorder="1" applyAlignment="1">
      <alignment horizontal="center"/>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7" fillId="0" borderId="1" xfId="0" applyFont="1" applyBorder="1" applyAlignment="1">
      <alignment horizontal="center"/>
    </xf>
    <xf numFmtId="0" fontId="0" fillId="0" borderId="0" xfId="0" applyFont="1"/>
    <xf numFmtId="0" fontId="0" fillId="0" borderId="0" xfId="0" applyAlignment="1">
      <alignment horizontal="center"/>
    </xf>
    <xf numFmtId="2" fontId="0" fillId="0" borderId="0" xfId="0" applyNumberFormat="1" applyAlignment="1">
      <alignment horizontal="center"/>
    </xf>
    <xf numFmtId="0" fontId="0" fillId="3" borderId="1" xfId="0" applyFill="1" applyBorder="1" applyAlignment="1">
      <alignment horizontal="center"/>
    </xf>
    <xf numFmtId="10" fontId="5" fillId="0" borderId="0" xfId="2" applyNumberFormat="1" applyFont="1" applyAlignment="1">
      <alignment horizontal="center"/>
    </xf>
    <xf numFmtId="10" fontId="0" fillId="3" borderId="1" xfId="0" applyNumberFormat="1" applyFill="1" applyBorder="1" applyAlignment="1">
      <alignment horizontal="center"/>
    </xf>
    <xf numFmtId="0" fontId="11" fillId="0" borderId="5" xfId="0" applyFont="1" applyBorder="1" applyAlignment="1">
      <alignment vertical="center"/>
    </xf>
    <xf numFmtId="0" fontId="11" fillId="0" borderId="5" xfId="0" applyFont="1" applyBorder="1" applyAlignment="1">
      <alignment wrapText="1"/>
    </xf>
    <xf numFmtId="0" fontId="0" fillId="0" borderId="0" xfId="0" applyAlignment="1">
      <alignment vertical="top" wrapText="1"/>
    </xf>
    <xf numFmtId="0" fontId="7" fillId="0" borderId="1" xfId="0" applyFont="1" applyBorder="1"/>
    <xf numFmtId="0" fontId="7" fillId="0" borderId="1" xfId="0" applyFont="1" applyBorder="1" applyAlignment="1">
      <alignment vertical="top" wrapText="1"/>
    </xf>
    <xf numFmtId="0" fontId="8" fillId="0" borderId="1" xfId="0" applyFont="1" applyBorder="1" applyAlignment="1">
      <alignment vertical="center"/>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4" fillId="0" borderId="1" xfId="0" applyFont="1" applyBorder="1" applyAlignment="1">
      <alignment horizontal="center" wrapText="1"/>
    </xf>
    <xf numFmtId="0" fontId="0" fillId="0" borderId="1"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horizontal="center" wrapText="1"/>
    </xf>
    <xf numFmtId="2" fontId="2" fillId="0" borderId="1" xfId="0" applyNumberFormat="1" applyFont="1" applyBorder="1" applyAlignment="1">
      <alignment horizontal="center" wrapText="1"/>
    </xf>
    <xf numFmtId="10" fontId="2" fillId="0" borderId="1" xfId="2" applyNumberFormat="1" applyFont="1" applyBorder="1" applyAlignment="1">
      <alignment horizontal="center" wrapText="1"/>
    </xf>
    <xf numFmtId="10" fontId="5" fillId="0" borderId="1" xfId="2" applyNumberFormat="1" applyFont="1" applyBorder="1" applyAlignment="1">
      <alignment horizontal="center"/>
    </xf>
    <xf numFmtId="0" fontId="12" fillId="0" borderId="0" xfId="0" applyFont="1"/>
    <xf numFmtId="15" fontId="13" fillId="2" borderId="6" xfId="0" applyNumberFormat="1" applyFont="1" applyFill="1" applyBorder="1" applyAlignment="1">
      <alignment horizontal="left"/>
    </xf>
    <xf numFmtId="15" fontId="13" fillId="2" borderId="7" xfId="0" applyNumberFormat="1" applyFont="1" applyFill="1" applyBorder="1" applyAlignment="1">
      <alignment horizontal="left"/>
    </xf>
    <xf numFmtId="15" fontId="13" fillId="2" borderId="13" xfId="0" applyNumberFormat="1" applyFont="1" applyFill="1" applyBorder="1" applyAlignment="1">
      <alignment horizontal="left"/>
    </xf>
    <xf numFmtId="0" fontId="6" fillId="2" borderId="8" xfId="1" applyFill="1" applyBorder="1" applyAlignment="1">
      <alignment horizontal="left"/>
    </xf>
    <xf numFmtId="0" fontId="6" fillId="2" borderId="9" xfId="1" applyFill="1" applyBorder="1" applyAlignment="1">
      <alignment horizontal="left"/>
    </xf>
    <xf numFmtId="0" fontId="6" fillId="2" borderId="14" xfId="1" applyFill="1" applyBorder="1" applyAlignment="1">
      <alignment horizontal="left"/>
    </xf>
    <xf numFmtId="15" fontId="6" fillId="2" borderId="8" xfId="1" applyNumberFormat="1" applyFill="1" applyBorder="1" applyAlignment="1">
      <alignment horizontal="left"/>
    </xf>
    <xf numFmtId="15" fontId="6" fillId="2" borderId="9" xfId="1" applyNumberFormat="1" applyFill="1" applyBorder="1" applyAlignment="1">
      <alignment horizontal="left"/>
    </xf>
    <xf numFmtId="15" fontId="6" fillId="2" borderId="14" xfId="1" applyNumberFormat="1" applyFill="1" applyBorder="1" applyAlignment="1">
      <alignment horizontal="left"/>
    </xf>
    <xf numFmtId="0" fontId="6" fillId="2" borderId="8" xfId="1" applyFill="1" applyBorder="1"/>
    <xf numFmtId="0" fontId="6" fillId="2" borderId="9" xfId="1" applyFill="1" applyBorder="1"/>
    <xf numFmtId="0" fontId="6" fillId="2" borderId="14" xfId="1" applyFill="1" applyBorder="1"/>
    <xf numFmtId="0" fontId="6" fillId="2" borderId="10" xfId="1" applyFill="1" applyBorder="1" applyAlignment="1">
      <alignment horizontal="left"/>
    </xf>
    <xf numFmtId="0" fontId="6" fillId="2" borderId="11" xfId="1" applyFill="1" applyBorder="1" applyAlignment="1">
      <alignment horizontal="left"/>
    </xf>
    <xf numFmtId="0" fontId="6" fillId="2" borderId="15" xfId="1" applyFill="1" applyBorder="1" applyAlignment="1">
      <alignment horizontal="left"/>
    </xf>
    <xf numFmtId="0" fontId="14" fillId="2" borderId="8" xfId="0" applyFont="1" applyFill="1" applyBorder="1" applyAlignment="1">
      <alignment horizontal="left"/>
    </xf>
    <xf numFmtId="0" fontId="14" fillId="2" borderId="9" xfId="0" applyFont="1" applyFill="1" applyBorder="1" applyAlignment="1">
      <alignment horizontal="left"/>
    </xf>
    <xf numFmtId="0" fontId="14" fillId="2" borderId="12" xfId="0" applyFont="1" applyFill="1" applyBorder="1" applyAlignment="1">
      <alignment horizontal="left"/>
    </xf>
    <xf numFmtId="0" fontId="14" fillId="2" borderId="14" xfId="0" applyFont="1" applyFill="1" applyBorder="1" applyAlignment="1">
      <alignment horizontal="left"/>
    </xf>
  </cellXfs>
  <cellStyles count="3">
    <cellStyle name="Hyperlink" xfId="1" builtinId="8"/>
    <cellStyle name="Normal" xfId="0" builtinId="0"/>
    <cellStyle name="Percent" xfId="2" builtinId="5"/>
  </cellStyles>
  <dxfs count="21">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b val="0"/>
        <i/>
        <strike val="0"/>
        <condense val="0"/>
        <extend val="0"/>
        <outline val="0"/>
        <shadow val="0"/>
        <u val="none"/>
        <vertAlign val="baseline"/>
        <sz val="10"/>
        <color auto="1"/>
        <name val="Verdana"/>
        <scheme val="none"/>
      </font>
      <alignment horizontal="center" vertical="bottom" textRotation="0" wrapText="1" indent="0" justifyLastLine="0" shrinkToFit="0" readingOrder="0"/>
      <border diagonalUp="0" diagonalDown="0">
        <left style="thin">
          <color indexed="64"/>
        </left>
        <right style="thin">
          <color indexed="64"/>
        </right>
        <top/>
        <bottom/>
      </border>
    </dxf>
    <dxf>
      <numFmt numFmtId="2" formatCode="0.00"/>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P106" totalsRowShown="0" headerRowDxfId="4" dataDxfId="3" headerRowBorderDxfId="1" tableBorderDxfId="2" totalsRowBorderDxfId="0">
  <autoFilter ref="A10:P106"/>
  <tableColumns count="16">
    <tableColumn id="1" name="Industry Name" dataDxfId="20"/>
    <tableColumn id="2" name="Number of firms" dataDxfId="19"/>
    <tableColumn id="3" name="Beta " dataDxfId="18"/>
    <tableColumn id="4" name="D/E Ratio" dataDxfId="17"/>
    <tableColumn id="5" name="Effective Tax rate" dataDxfId="16"/>
    <tableColumn id="6" name="Unlevered beta" dataDxfId="15"/>
    <tableColumn id="7" name="Cash/Firm value" dataDxfId="14"/>
    <tableColumn id="8" name="Unlevered beta corrected for cash" dataDxfId="13"/>
    <tableColumn id="9" name="HiLo Risk" dataDxfId="12"/>
    <tableColumn id="10" name="Standard deviation of equity" dataDxfId="11"/>
    <tableColumn id="12" name="Standard deviation in operating income (last 10 years)" dataDxfId="10" dataCellStyle="Percent"/>
    <tableColumn id="13" name="Beta: 2019" dataDxfId="9"/>
    <tableColumn id="14" name="Beta: 2020" dataDxfId="8"/>
    <tableColumn id="16" name="Beta: 2021" dataDxfId="7"/>
    <tableColumn id="17" name="Beta: 2022" dataDxfId="6"/>
    <tableColumn id="15" name="Average Beta: 2019-23" dataDxfId="5">
      <calculatedColumnFormula>AVERAGE(H11,L11:O11)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B5" sqref="B5"/>
    </sheetView>
  </sheetViews>
  <sheetFormatPr defaultRowHeight="15.6" x14ac:dyDescent="0.3"/>
  <cols>
    <col min="1" max="1" width="33.296875" customWidth="1"/>
    <col min="2" max="2" width="60.19921875" customWidth="1"/>
    <col min="3" max="3" width="43.296875" style="20" customWidth="1"/>
    <col min="4" max="256" width="11.19921875" customWidth="1"/>
  </cols>
  <sheetData>
    <row r="1" spans="1:3" ht="36.6" thickBot="1" x14ac:dyDescent="0.4">
      <c r="A1" s="18" t="s">
        <v>112</v>
      </c>
      <c r="B1" s="19" t="s">
        <v>113</v>
      </c>
    </row>
    <row r="3" spans="1:3" x14ac:dyDescent="0.3">
      <c r="A3" s="21" t="s">
        <v>114</v>
      </c>
      <c r="B3" s="21" t="s">
        <v>115</v>
      </c>
      <c r="C3" s="22" t="s">
        <v>116</v>
      </c>
    </row>
    <row r="4" spans="1:3" x14ac:dyDescent="0.3">
      <c r="A4" s="23" t="s">
        <v>36</v>
      </c>
      <c r="B4" s="24" t="s">
        <v>117</v>
      </c>
      <c r="C4" s="25" t="s">
        <v>118</v>
      </c>
    </row>
    <row r="5" spans="1:3" ht="93.6" x14ac:dyDescent="0.3">
      <c r="A5" s="23" t="s">
        <v>119</v>
      </c>
      <c r="B5" s="25" t="s">
        <v>120</v>
      </c>
      <c r="C5" s="25" t="s">
        <v>121</v>
      </c>
    </row>
    <row r="6" spans="1:3" ht="46.8" x14ac:dyDescent="0.3">
      <c r="A6" s="23" t="s">
        <v>38</v>
      </c>
      <c r="B6" s="25" t="s">
        <v>122</v>
      </c>
      <c r="C6" s="25" t="s">
        <v>123</v>
      </c>
    </row>
    <row r="7" spans="1:3" x14ac:dyDescent="0.3">
      <c r="A7" s="23" t="s">
        <v>124</v>
      </c>
      <c r="B7" s="26" t="s">
        <v>125</v>
      </c>
      <c r="C7" s="25" t="s">
        <v>126</v>
      </c>
    </row>
    <row r="8" spans="1:3" ht="78" x14ac:dyDescent="0.3">
      <c r="A8" s="23" t="s">
        <v>127</v>
      </c>
      <c r="B8" s="25" t="s">
        <v>128</v>
      </c>
      <c r="C8" s="25" t="s">
        <v>129</v>
      </c>
    </row>
    <row r="9" spans="1:3" ht="46.8" x14ac:dyDescent="0.3">
      <c r="A9" s="23" t="s">
        <v>130</v>
      </c>
      <c r="B9" s="25" t="s">
        <v>131</v>
      </c>
      <c r="C9" s="25" t="s">
        <v>132</v>
      </c>
    </row>
    <row r="10" spans="1:3" ht="78" x14ac:dyDescent="0.3">
      <c r="A10" s="23" t="s">
        <v>133</v>
      </c>
      <c r="B10" s="25" t="s">
        <v>134</v>
      </c>
      <c r="C10" s="25" t="s">
        <v>135</v>
      </c>
    </row>
    <row r="11" spans="1:3" ht="46.8" x14ac:dyDescent="0.3">
      <c r="A11" s="23" t="s">
        <v>34</v>
      </c>
      <c r="B11" s="25" t="s">
        <v>136</v>
      </c>
      <c r="C11" s="25" t="s">
        <v>137</v>
      </c>
    </row>
    <row r="12" spans="1:3" ht="46.8" x14ac:dyDescent="0.3">
      <c r="A12" s="23" t="s">
        <v>138</v>
      </c>
      <c r="B12" s="25" t="s">
        <v>139</v>
      </c>
      <c r="C12" s="25" t="s">
        <v>140</v>
      </c>
    </row>
    <row r="13" spans="1:3" ht="78" x14ac:dyDescent="0.3">
      <c r="A13" s="23" t="s">
        <v>141</v>
      </c>
      <c r="B13" s="25" t="s">
        <v>142</v>
      </c>
      <c r="C13" s="25" t="s">
        <v>143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6"/>
  <sheetViews>
    <sheetView topLeftCell="A94" workbookViewId="0">
      <selection activeCell="A106" sqref="A106"/>
    </sheetView>
  </sheetViews>
  <sheetFormatPr defaultRowHeight="15.6" x14ac:dyDescent="0.3"/>
  <cols>
    <col min="1" max="1" width="24.69921875" style="3" bestFit="1" customWidth="1"/>
    <col min="2" max="2" width="17.69921875" customWidth="1"/>
    <col min="3" max="3" width="11.19921875" customWidth="1"/>
    <col min="4" max="4" width="13.796875" customWidth="1"/>
    <col min="5" max="5" width="11" customWidth="1"/>
    <col min="6" max="6" width="16.69921875" customWidth="1"/>
    <col min="7" max="7" width="17.69921875" customWidth="1"/>
    <col min="8" max="8" width="32.5" customWidth="1"/>
    <col min="9" max="9" width="11.69921875" customWidth="1"/>
    <col min="10" max="10" width="27.796875" customWidth="1"/>
    <col min="11" max="11" width="19.69921875" customWidth="1"/>
    <col min="12" max="256" width="11.19921875" customWidth="1"/>
  </cols>
  <sheetData>
    <row r="1" spans="1:17" x14ac:dyDescent="0.3">
      <c r="A1" s="8" t="s">
        <v>33</v>
      </c>
      <c r="B1" s="35">
        <v>44931</v>
      </c>
      <c r="C1" s="36"/>
      <c r="D1" s="36"/>
      <c r="E1" s="36"/>
      <c r="F1" s="36"/>
      <c r="G1" s="37"/>
    </row>
    <row r="2" spans="1:17" x14ac:dyDescent="0.3">
      <c r="A2" s="9"/>
      <c r="B2" s="38"/>
      <c r="C2" s="39"/>
      <c r="D2" s="39"/>
      <c r="E2" s="39"/>
      <c r="F2" s="39"/>
      <c r="G2" s="40"/>
    </row>
    <row r="3" spans="1:17" x14ac:dyDescent="0.3">
      <c r="A3" s="9" t="s">
        <v>92</v>
      </c>
      <c r="B3" s="50" t="s">
        <v>93</v>
      </c>
      <c r="C3" s="51"/>
      <c r="D3" s="51"/>
      <c r="E3" s="52"/>
      <c r="F3" s="50" t="s">
        <v>95</v>
      </c>
      <c r="G3" s="53"/>
      <c r="H3" s="2"/>
      <c r="I3" s="2"/>
      <c r="J3" s="2"/>
    </row>
    <row r="4" spans="1:17" x14ac:dyDescent="0.3">
      <c r="A4" s="9"/>
      <c r="B4" s="41"/>
      <c r="C4" s="42"/>
      <c r="D4" s="42"/>
      <c r="E4" s="42"/>
      <c r="F4" s="42"/>
      <c r="G4" s="43"/>
    </row>
    <row r="5" spans="1:17" x14ac:dyDescent="0.3">
      <c r="A5" s="9"/>
      <c r="B5" s="44"/>
      <c r="C5" s="45"/>
      <c r="D5" s="45"/>
      <c r="E5" s="45"/>
      <c r="F5" s="45"/>
      <c r="G5" s="46"/>
    </row>
    <row r="6" spans="1:17" s="1" customFormat="1" x14ac:dyDescent="0.3">
      <c r="A6" s="9"/>
      <c r="B6" s="38"/>
      <c r="C6" s="39"/>
      <c r="D6" s="39"/>
      <c r="E6" s="39"/>
      <c r="F6" s="39"/>
      <c r="G6" s="40"/>
    </row>
    <row r="7" spans="1:17" x14ac:dyDescent="0.3">
      <c r="A7" s="10"/>
      <c r="B7" s="47"/>
      <c r="C7" s="48"/>
      <c r="D7" s="48"/>
      <c r="E7" s="48"/>
      <c r="F7" s="48"/>
      <c r="G7" s="49"/>
      <c r="Q7" t="s">
        <v>109</v>
      </c>
    </row>
    <row r="8" spans="1:17" x14ac:dyDescent="0.3">
      <c r="A8" t="s">
        <v>108</v>
      </c>
      <c r="B8" s="13"/>
      <c r="C8" s="14"/>
      <c r="D8" s="13"/>
      <c r="E8" s="13"/>
      <c r="F8" s="15" t="s">
        <v>109</v>
      </c>
      <c r="G8" s="13"/>
      <c r="H8" s="13"/>
      <c r="K8" s="16"/>
      <c r="Q8" t="s">
        <v>111</v>
      </c>
    </row>
    <row r="9" spans="1:17" x14ac:dyDescent="0.3">
      <c r="A9" t="s">
        <v>110</v>
      </c>
      <c r="B9" s="13"/>
      <c r="C9" s="14"/>
      <c r="D9" s="13"/>
      <c r="E9" s="13"/>
      <c r="F9" s="17">
        <v>0.3</v>
      </c>
      <c r="G9" s="13"/>
      <c r="H9" s="13"/>
      <c r="K9" s="16"/>
    </row>
    <row r="10" spans="1:17" ht="43.05" customHeight="1" x14ac:dyDescent="0.3">
      <c r="A10" s="29" t="s">
        <v>149</v>
      </c>
      <c r="B10" s="30" t="s">
        <v>36</v>
      </c>
      <c r="C10" s="31" t="s">
        <v>37</v>
      </c>
      <c r="D10" s="30" t="s">
        <v>38</v>
      </c>
      <c r="E10" s="30" t="s">
        <v>107</v>
      </c>
      <c r="F10" s="30" t="s">
        <v>39</v>
      </c>
      <c r="G10" s="30" t="s">
        <v>40</v>
      </c>
      <c r="H10" s="30" t="s">
        <v>41</v>
      </c>
      <c r="I10" s="30" t="s">
        <v>34</v>
      </c>
      <c r="J10" s="30" t="s">
        <v>35</v>
      </c>
      <c r="K10" s="32" t="s">
        <v>145</v>
      </c>
      <c r="L10" s="27" t="s">
        <v>146</v>
      </c>
      <c r="M10" s="27" t="s">
        <v>147</v>
      </c>
      <c r="N10" s="27" t="s">
        <v>148</v>
      </c>
      <c r="O10" s="34" t="s">
        <v>151</v>
      </c>
      <c r="P10" s="30" t="s">
        <v>152</v>
      </c>
    </row>
    <row r="11" spans="1:17" x14ac:dyDescent="0.3">
      <c r="A11" s="24" t="s">
        <v>0</v>
      </c>
      <c r="B11" s="5">
        <v>13</v>
      </c>
      <c r="C11" s="6">
        <v>1.3923945058083991</v>
      </c>
      <c r="D11" s="4">
        <v>1.1572227079425172E-2</v>
      </c>
      <c r="E11" s="4">
        <v>0.21264464785825343</v>
      </c>
      <c r="F11" s="6">
        <f>IF($F$8="Effective",C11/(1+(1-E11)*D11),C11/(1+(1-$F$9)*D11))</f>
        <v>1.3812059654554045</v>
      </c>
      <c r="G11" s="4">
        <v>2.3961626992847023E-2</v>
      </c>
      <c r="H11" s="6">
        <f>F11/(1-G11)</f>
        <v>1.4151144090779331</v>
      </c>
      <c r="I11" s="7">
        <v>0.42434960395243654</v>
      </c>
      <c r="J11" s="4">
        <v>0.4410825185267665</v>
      </c>
      <c r="K11" s="33">
        <v>1.5613932401842503</v>
      </c>
      <c r="L11" s="5">
        <v>0.72</v>
      </c>
      <c r="M11" s="6">
        <v>1.96</v>
      </c>
      <c r="N11" s="6">
        <v>1.1599999999999999</v>
      </c>
      <c r="O11" s="14">
        <v>1.43</v>
      </c>
      <c r="P11" s="6">
        <f t="shared" ref="P11:P42" si="0">AVERAGE(H11,L11:O11)</f>
        <v>1.3370228818155865</v>
      </c>
    </row>
    <row r="12" spans="1:17" x14ac:dyDescent="0.3">
      <c r="A12" s="24" t="s">
        <v>1</v>
      </c>
      <c r="B12" s="5">
        <v>13</v>
      </c>
      <c r="C12" s="6">
        <v>1.3454642778430099</v>
      </c>
      <c r="D12" s="4">
        <v>3.8038936857380623E-3</v>
      </c>
      <c r="E12" s="4">
        <v>0.25608993866798979</v>
      </c>
      <c r="F12" s="6">
        <f t="shared" ref="F12:F75" si="1">IF($F$8="Effective",C12/(1+(1-E12)*D12),C12/(1+(1-$F$9)*D12))</f>
        <v>1.3418911898462074</v>
      </c>
      <c r="G12" s="4">
        <v>0.17168686787748241</v>
      </c>
      <c r="H12" s="6">
        <f t="shared" ref="H12:H75" si="2">F12/(1-G12)</f>
        <v>1.6200288729066357</v>
      </c>
      <c r="I12" s="7">
        <v>0.38889002856133603</v>
      </c>
      <c r="J12" s="4">
        <v>0.36855101996361572</v>
      </c>
      <c r="K12" s="33">
        <v>1.4053620630608934</v>
      </c>
      <c r="L12" s="5">
        <v>1.38</v>
      </c>
      <c r="M12" s="6">
        <v>1.3</v>
      </c>
      <c r="N12" s="6">
        <v>1.53</v>
      </c>
      <c r="O12" s="14">
        <v>1.92</v>
      </c>
      <c r="P12" s="6">
        <f t="shared" si="0"/>
        <v>1.5500057745813272</v>
      </c>
    </row>
    <row r="13" spans="1:17" x14ac:dyDescent="0.3">
      <c r="A13" s="24" t="s">
        <v>2</v>
      </c>
      <c r="B13" s="5">
        <v>6</v>
      </c>
      <c r="C13" s="6">
        <v>1.5171750505188755</v>
      </c>
      <c r="D13" s="4">
        <v>0.88217732945220306</v>
      </c>
      <c r="E13" s="4">
        <v>0.12327627199239181</v>
      </c>
      <c r="F13" s="6">
        <f t="shared" si="1"/>
        <v>0.93796130876921324</v>
      </c>
      <c r="G13" s="4">
        <v>7.58722039698079E-2</v>
      </c>
      <c r="H13" s="6">
        <f t="shared" si="2"/>
        <v>1.0149692637733074</v>
      </c>
      <c r="I13" s="7">
        <v>0.29118067749382176</v>
      </c>
      <c r="J13" s="4">
        <v>0.38411907063678979</v>
      </c>
      <c r="K13" s="33">
        <v>4.2155944239383194</v>
      </c>
      <c r="L13" s="5">
        <v>0.74</v>
      </c>
      <c r="M13" s="6">
        <v>0.33</v>
      </c>
      <c r="N13" s="6">
        <v>1.27</v>
      </c>
      <c r="O13" s="14">
        <v>1.58</v>
      </c>
      <c r="P13" s="6">
        <f t="shared" si="0"/>
        <v>0.98699385275466156</v>
      </c>
    </row>
    <row r="14" spans="1:17" x14ac:dyDescent="0.3">
      <c r="A14" s="24" t="s">
        <v>3</v>
      </c>
      <c r="B14" s="5">
        <v>323</v>
      </c>
      <c r="C14" s="6">
        <v>0.88274185712873898</v>
      </c>
      <c r="D14" s="4">
        <v>0.21129110833301792</v>
      </c>
      <c r="E14" s="4">
        <v>0.17643566238553379</v>
      </c>
      <c r="F14" s="6">
        <f t="shared" si="1"/>
        <v>0.76900335700008704</v>
      </c>
      <c r="G14" s="4">
        <v>1.6502740223727826E-2</v>
      </c>
      <c r="H14" s="6">
        <f t="shared" si="2"/>
        <v>0.78190696451459496</v>
      </c>
      <c r="I14" s="7">
        <v>0.43447447799473476</v>
      </c>
      <c r="J14" s="4">
        <v>0.41301615490761912</v>
      </c>
      <c r="K14" s="33">
        <v>0.42217520961062671</v>
      </c>
      <c r="L14" s="5">
        <v>0.63</v>
      </c>
      <c r="M14" s="6">
        <v>0.5</v>
      </c>
      <c r="N14" s="6">
        <v>0.7</v>
      </c>
      <c r="O14" s="14">
        <v>0.74</v>
      </c>
      <c r="P14" s="6">
        <f t="shared" si="0"/>
        <v>0.67038139290291898</v>
      </c>
    </row>
    <row r="15" spans="1:17" x14ac:dyDescent="0.3">
      <c r="A15" s="24" t="s">
        <v>42</v>
      </c>
      <c r="B15" s="5">
        <v>12</v>
      </c>
      <c r="C15" s="6">
        <v>1.5364730759746799</v>
      </c>
      <c r="D15" s="4">
        <v>0.30125790889702098</v>
      </c>
      <c r="E15" s="4">
        <v>0.14758140157781327</v>
      </c>
      <c r="F15" s="6">
        <f t="shared" si="1"/>
        <v>1.2688890687441701</v>
      </c>
      <c r="G15" s="4">
        <v>4.5600537673014127E-2</v>
      </c>
      <c r="H15" s="6">
        <f t="shared" si="2"/>
        <v>1.3295156994854185</v>
      </c>
      <c r="I15" s="7">
        <v>0.28278696679128029</v>
      </c>
      <c r="J15" s="4">
        <v>0.25484685018421077</v>
      </c>
      <c r="K15" s="33">
        <v>0.19126747395240579</v>
      </c>
      <c r="L15" s="5">
        <v>1.0900000000000001</v>
      </c>
      <c r="M15" s="6">
        <v>1.02</v>
      </c>
      <c r="N15" s="6">
        <v>1.57</v>
      </c>
      <c r="O15" s="14">
        <v>1.7</v>
      </c>
      <c r="P15" s="6">
        <f t="shared" si="0"/>
        <v>1.3419031398970838</v>
      </c>
    </row>
    <row r="16" spans="1:17" x14ac:dyDescent="0.3">
      <c r="A16" s="24" t="s">
        <v>4</v>
      </c>
      <c r="B16" s="5">
        <v>107</v>
      </c>
      <c r="C16" s="6">
        <v>1.3070842379564478</v>
      </c>
      <c r="D16" s="4">
        <v>0.14324110815557581</v>
      </c>
      <c r="E16" s="4">
        <v>0.21705105812900002</v>
      </c>
      <c r="F16" s="6">
        <f t="shared" si="1"/>
        <v>1.1879681281642238</v>
      </c>
      <c r="G16" s="4">
        <v>3.4781796364771113E-2</v>
      </c>
      <c r="H16" s="6">
        <f t="shared" si="2"/>
        <v>1.230776754613691</v>
      </c>
      <c r="I16" s="7">
        <v>0.32717222733050844</v>
      </c>
      <c r="J16" s="4">
        <v>0.31370845470074421</v>
      </c>
      <c r="K16" s="33">
        <v>0.46738016477358102</v>
      </c>
      <c r="L16" s="5">
        <v>0.95</v>
      </c>
      <c r="M16" s="6">
        <v>0.73</v>
      </c>
      <c r="N16" s="6">
        <v>1.38</v>
      </c>
      <c r="O16" s="14">
        <v>1.59</v>
      </c>
      <c r="P16" s="6">
        <f t="shared" si="0"/>
        <v>1.176155350922738</v>
      </c>
    </row>
    <row r="17" spans="1:16" x14ac:dyDescent="0.3">
      <c r="A17" s="24" t="s">
        <v>43</v>
      </c>
      <c r="B17" s="5">
        <v>32</v>
      </c>
      <c r="C17" s="6">
        <v>1.7819924185977258</v>
      </c>
      <c r="D17" s="4">
        <v>0.54765176031055307</v>
      </c>
      <c r="E17" s="4">
        <v>0.14184214278687582</v>
      </c>
      <c r="F17" s="6">
        <f t="shared" si="1"/>
        <v>1.2881659670129675</v>
      </c>
      <c r="G17" s="4">
        <v>0.22985541239646137</v>
      </c>
      <c r="H17" s="6">
        <f t="shared" si="2"/>
        <v>1.6726287345878228</v>
      </c>
      <c r="I17" s="7">
        <v>0.35571548447159052</v>
      </c>
      <c r="J17" s="4">
        <v>0.29654230824657929</v>
      </c>
      <c r="K17" s="33" t="s">
        <v>105</v>
      </c>
      <c r="L17" s="5">
        <v>1.01</v>
      </c>
      <c r="M17" s="6">
        <v>1.1499999999999999</v>
      </c>
      <c r="N17" s="6">
        <v>2.0299999999999998</v>
      </c>
      <c r="O17" s="14">
        <v>2.6</v>
      </c>
      <c r="P17" s="6">
        <f t="shared" si="0"/>
        <v>1.6925257469175645</v>
      </c>
    </row>
    <row r="18" spans="1:16" x14ac:dyDescent="0.3">
      <c r="A18" s="24" t="s">
        <v>44</v>
      </c>
      <c r="B18" s="5">
        <v>5</v>
      </c>
      <c r="C18" s="6">
        <v>1.4886640708644094</v>
      </c>
      <c r="D18" s="4">
        <v>0.33295682031596058</v>
      </c>
      <c r="E18" s="4">
        <v>0.20868136902854367</v>
      </c>
      <c r="F18" s="6">
        <f t="shared" si="1"/>
        <v>1.2072829145493202</v>
      </c>
      <c r="G18" s="4">
        <v>0.12311905380735404</v>
      </c>
      <c r="H18" s="6">
        <f t="shared" si="2"/>
        <v>1.3767922769804222</v>
      </c>
      <c r="I18" s="7">
        <v>0.29958681301156836</v>
      </c>
      <c r="J18" s="4">
        <v>0.26521652183277961</v>
      </c>
      <c r="K18" s="33" t="s">
        <v>105</v>
      </c>
      <c r="L18" s="5">
        <v>1.52</v>
      </c>
      <c r="M18" s="6">
        <v>0.99</v>
      </c>
      <c r="N18" s="6">
        <v>1.67</v>
      </c>
      <c r="O18" s="14">
        <v>2.2799999999999998</v>
      </c>
      <c r="P18" s="6">
        <f t="shared" si="0"/>
        <v>1.5673584553960844</v>
      </c>
    </row>
    <row r="19" spans="1:16" x14ac:dyDescent="0.3">
      <c r="A19" s="24" t="s">
        <v>45</v>
      </c>
      <c r="B19" s="5">
        <v>19</v>
      </c>
      <c r="C19" s="6">
        <v>0.78224509684522947</v>
      </c>
      <c r="D19" s="4">
        <v>1.8104660440230902E-2</v>
      </c>
      <c r="E19" s="4">
        <v>0.14526577978666366</v>
      </c>
      <c r="F19" s="6">
        <f t="shared" si="1"/>
        <v>0.77245556485048017</v>
      </c>
      <c r="G19" s="4">
        <v>1.4898368223321488E-2</v>
      </c>
      <c r="H19" s="6">
        <f t="shared" si="2"/>
        <v>0.7841379406278306</v>
      </c>
      <c r="I19" s="7">
        <v>0.31050525162163184</v>
      </c>
      <c r="J19" s="4">
        <v>0.30316692992476962</v>
      </c>
      <c r="K19" s="33">
        <v>0.90498573171439867</v>
      </c>
      <c r="L19" s="5">
        <v>0.9</v>
      </c>
      <c r="M19" s="6">
        <v>0.26</v>
      </c>
      <c r="N19" s="6">
        <v>0.9</v>
      </c>
      <c r="O19" s="14">
        <v>1.1000000000000001</v>
      </c>
      <c r="P19" s="6">
        <f t="shared" si="0"/>
        <v>0.78882758812556619</v>
      </c>
    </row>
    <row r="20" spans="1:16" x14ac:dyDescent="0.3">
      <c r="A20" s="24" t="s">
        <v>46</v>
      </c>
      <c r="B20" s="5">
        <v>5</v>
      </c>
      <c r="C20" s="6">
        <v>0.61796391033913234</v>
      </c>
      <c r="D20" s="4">
        <v>2.9394902539548032E-2</v>
      </c>
      <c r="E20" s="4">
        <v>8.5954098733170475E-2</v>
      </c>
      <c r="F20" s="6">
        <f t="shared" si="1"/>
        <v>0.60550478249114226</v>
      </c>
      <c r="G20" s="4">
        <v>3.4137576477370058E-4</v>
      </c>
      <c r="H20" s="6">
        <f t="shared" si="2"/>
        <v>0.60571155773739715</v>
      </c>
      <c r="I20" s="7">
        <v>0.50167985068599141</v>
      </c>
      <c r="J20" s="4">
        <v>0.38561873798085383</v>
      </c>
      <c r="K20" s="33">
        <v>0.63645651495999345</v>
      </c>
      <c r="L20" s="5">
        <v>0.25</v>
      </c>
      <c r="M20" s="6">
        <v>0.2</v>
      </c>
      <c r="N20" s="6">
        <v>0.54</v>
      </c>
      <c r="O20" s="14">
        <v>0.54</v>
      </c>
      <c r="P20" s="6">
        <f t="shared" si="0"/>
        <v>0.42714231154747945</v>
      </c>
    </row>
    <row r="21" spans="1:16" x14ac:dyDescent="0.3">
      <c r="A21" s="24" t="s">
        <v>47</v>
      </c>
      <c r="B21" s="5">
        <v>17</v>
      </c>
      <c r="C21" s="6">
        <v>1.0889845719926998</v>
      </c>
      <c r="D21" s="4">
        <v>0.10059402419159333</v>
      </c>
      <c r="E21" s="4">
        <v>0.13382029636599105</v>
      </c>
      <c r="F21" s="6">
        <f t="shared" si="1"/>
        <v>1.0173472353125059</v>
      </c>
      <c r="G21" s="4">
        <v>3.7481286528027076E-2</v>
      </c>
      <c r="H21" s="6">
        <f t="shared" si="2"/>
        <v>1.0569635904976402</v>
      </c>
      <c r="I21" s="7">
        <v>0.42186563481707368</v>
      </c>
      <c r="J21" s="4">
        <v>0.3811438322004928</v>
      </c>
      <c r="K21" s="33">
        <v>0.57496752088134895</v>
      </c>
      <c r="L21" s="5">
        <v>0.37</v>
      </c>
      <c r="M21" s="6">
        <v>0.02</v>
      </c>
      <c r="N21" s="6">
        <v>0.74</v>
      </c>
      <c r="O21" s="14">
        <v>0.92</v>
      </c>
      <c r="P21" s="6">
        <f t="shared" si="0"/>
        <v>0.62139271809952812</v>
      </c>
    </row>
    <row r="22" spans="1:16" x14ac:dyDescent="0.3">
      <c r="A22" s="24" t="s">
        <v>48</v>
      </c>
      <c r="B22" s="5">
        <v>174</v>
      </c>
      <c r="C22" s="6">
        <v>0.64999210329379242</v>
      </c>
      <c r="D22" s="4">
        <v>0.82981631467367556</v>
      </c>
      <c r="E22" s="4">
        <v>0.13788807912643786</v>
      </c>
      <c r="F22" s="6">
        <f t="shared" si="1"/>
        <v>0.41116063897349248</v>
      </c>
      <c r="G22" s="4">
        <v>0.2213340610451893</v>
      </c>
      <c r="H22" s="6">
        <f t="shared" si="2"/>
        <v>0.528032135995811</v>
      </c>
      <c r="I22" s="7">
        <v>0.42249783348465547</v>
      </c>
      <c r="J22" s="4">
        <v>0.44335045207563933</v>
      </c>
      <c r="K22" s="33">
        <v>1.0924916222783982</v>
      </c>
      <c r="L22" s="5">
        <v>0.46</v>
      </c>
      <c r="M22" s="6">
        <v>0.35</v>
      </c>
      <c r="N22" s="6">
        <v>0.42</v>
      </c>
      <c r="O22" s="14">
        <v>0.49</v>
      </c>
      <c r="P22" s="6">
        <f t="shared" si="0"/>
        <v>0.44960642719916227</v>
      </c>
    </row>
    <row r="23" spans="1:16" x14ac:dyDescent="0.3">
      <c r="A23" s="24" t="s">
        <v>5</v>
      </c>
      <c r="B23" s="5">
        <v>48</v>
      </c>
      <c r="C23" s="6">
        <v>1.2302158544096669</v>
      </c>
      <c r="D23" s="4">
        <v>8.9563274413204316E-2</v>
      </c>
      <c r="E23" s="4">
        <v>0.1767913471224162</v>
      </c>
      <c r="F23" s="6">
        <f t="shared" si="1"/>
        <v>1.1576385264957796</v>
      </c>
      <c r="G23" s="4">
        <v>1.7621103460107219E-2</v>
      </c>
      <c r="H23" s="6">
        <f t="shared" si="2"/>
        <v>1.1784032928365842</v>
      </c>
      <c r="I23" s="7">
        <v>0.40921226302167207</v>
      </c>
      <c r="J23" s="4">
        <v>0.41316805901718517</v>
      </c>
      <c r="K23" s="33">
        <v>0.60968967459927625</v>
      </c>
      <c r="L23" s="5">
        <v>0.95</v>
      </c>
      <c r="M23" s="6">
        <v>0.68</v>
      </c>
      <c r="N23" s="6">
        <v>1.04</v>
      </c>
      <c r="O23" s="14">
        <v>1.36</v>
      </c>
      <c r="P23" s="6">
        <f t="shared" si="0"/>
        <v>1.0416806585673168</v>
      </c>
    </row>
    <row r="24" spans="1:16" x14ac:dyDescent="0.3">
      <c r="A24" s="24" t="s">
        <v>49</v>
      </c>
      <c r="B24" s="5">
        <v>58</v>
      </c>
      <c r="C24" s="6">
        <v>0.66684243415344058</v>
      </c>
      <c r="D24" s="4">
        <v>3.833266600558842E-2</v>
      </c>
      <c r="E24" s="4">
        <v>0.11995259371093127</v>
      </c>
      <c r="F24" s="6">
        <f t="shared" si="1"/>
        <v>0.64941672213773571</v>
      </c>
      <c r="G24" s="4">
        <v>4.4570438550426625E-2</v>
      </c>
      <c r="H24" s="6">
        <f t="shared" si="2"/>
        <v>0.67971177399246852</v>
      </c>
      <c r="I24" s="7">
        <v>0.41405472303239793</v>
      </c>
      <c r="J24" s="4">
        <v>0.40913389749556711</v>
      </c>
      <c r="K24" s="33">
        <v>1.0057854542834741</v>
      </c>
      <c r="L24" s="5">
        <v>0.98</v>
      </c>
      <c r="M24" s="6">
        <v>0.54</v>
      </c>
      <c r="N24" s="6">
        <v>0.64</v>
      </c>
      <c r="O24" s="14">
        <v>0.68</v>
      </c>
      <c r="P24" s="6">
        <f t="shared" si="0"/>
        <v>0.70394235479849376</v>
      </c>
    </row>
    <row r="25" spans="1:16" x14ac:dyDescent="0.3">
      <c r="A25" s="24" t="s">
        <v>6</v>
      </c>
      <c r="B25" s="5">
        <v>8</v>
      </c>
      <c r="C25" s="6">
        <v>1.2124034567248037</v>
      </c>
      <c r="D25" s="4">
        <v>0.27128771601226964</v>
      </c>
      <c r="E25" s="4">
        <v>6.6355713498234742E-2</v>
      </c>
      <c r="F25" s="6">
        <f t="shared" si="1"/>
        <v>1.0189108572301533</v>
      </c>
      <c r="G25" s="4">
        <v>0.12300906050224547</v>
      </c>
      <c r="H25" s="6">
        <f t="shared" si="2"/>
        <v>1.1618259794265093</v>
      </c>
      <c r="I25" s="7">
        <v>0.42389128144034943</v>
      </c>
      <c r="J25" s="4">
        <v>0.35834176975544052</v>
      </c>
      <c r="K25" s="33">
        <v>0.6276999256738407</v>
      </c>
      <c r="L25" s="5">
        <v>0.55000000000000004</v>
      </c>
      <c r="M25" s="6">
        <v>0.61</v>
      </c>
      <c r="N25" s="6">
        <v>1.1299999999999999</v>
      </c>
      <c r="O25" s="14">
        <v>1.29</v>
      </c>
      <c r="P25" s="6">
        <f t="shared" si="0"/>
        <v>0.94836519588530188</v>
      </c>
    </row>
    <row r="26" spans="1:16" x14ac:dyDescent="0.3">
      <c r="A26" s="24" t="s">
        <v>7</v>
      </c>
      <c r="B26" s="5">
        <v>128</v>
      </c>
      <c r="C26" s="6">
        <v>1.1237262229713583</v>
      </c>
      <c r="D26" s="4">
        <v>0.1322896974168202</v>
      </c>
      <c r="E26" s="4">
        <v>0.2002887238776539</v>
      </c>
      <c r="F26" s="6">
        <f t="shared" si="1"/>
        <v>1.0284855897458329</v>
      </c>
      <c r="G26" s="4">
        <v>2.318917354811207E-2</v>
      </c>
      <c r="H26" s="6">
        <f t="shared" si="2"/>
        <v>1.0529015054856072</v>
      </c>
      <c r="I26" s="7">
        <v>0.37216783617297827</v>
      </c>
      <c r="J26" s="4">
        <v>0.36525126577742589</v>
      </c>
      <c r="K26" s="33">
        <v>0.45535245911540712</v>
      </c>
      <c r="L26" s="5">
        <v>0.85</v>
      </c>
      <c r="M26" s="6">
        <v>0.59</v>
      </c>
      <c r="N26" s="6">
        <v>1.04</v>
      </c>
      <c r="O26" s="14">
        <v>1.22</v>
      </c>
      <c r="P26" s="6">
        <f t="shared" si="0"/>
        <v>0.95058030109712133</v>
      </c>
    </row>
    <row r="27" spans="1:16" x14ac:dyDescent="0.3">
      <c r="A27" s="24" t="s">
        <v>8</v>
      </c>
      <c r="B27" s="5">
        <v>10</v>
      </c>
      <c r="C27" s="6">
        <v>1.0269730418646388</v>
      </c>
      <c r="D27" s="4">
        <v>3.0745093830328699E-2</v>
      </c>
      <c r="E27" s="4">
        <v>0.26393364856707657</v>
      </c>
      <c r="F27" s="6">
        <f t="shared" si="1"/>
        <v>1.0053366236862296</v>
      </c>
      <c r="G27" s="4">
        <v>9.0658977779228909E-3</v>
      </c>
      <c r="H27" s="6">
        <f t="shared" si="2"/>
        <v>1.0145342878319115</v>
      </c>
      <c r="I27" s="7">
        <v>0.24697833424449075</v>
      </c>
      <c r="J27" s="4">
        <v>0.26868530758417508</v>
      </c>
      <c r="K27" s="33">
        <v>0.58525350215315175</v>
      </c>
      <c r="L27" s="5">
        <v>0.82</v>
      </c>
      <c r="M27" s="6">
        <v>0.44</v>
      </c>
      <c r="N27" s="6">
        <v>1.08</v>
      </c>
      <c r="O27" s="14">
        <v>1.24</v>
      </c>
      <c r="P27" s="6">
        <f t="shared" si="0"/>
        <v>0.91890685756638235</v>
      </c>
    </row>
    <row r="28" spans="1:16" x14ac:dyDescent="0.3">
      <c r="A28" s="24" t="s">
        <v>9</v>
      </c>
      <c r="B28" s="5">
        <v>167</v>
      </c>
      <c r="C28" s="6">
        <v>0.95225847537478592</v>
      </c>
      <c r="D28" s="4">
        <v>0.10309307189506983</v>
      </c>
      <c r="E28" s="4">
        <v>0.21169852924578414</v>
      </c>
      <c r="F28" s="6">
        <f t="shared" si="1"/>
        <v>0.88816398768861027</v>
      </c>
      <c r="G28" s="4">
        <v>2.0224419040465576E-2</v>
      </c>
      <c r="H28" s="6">
        <f t="shared" si="2"/>
        <v>0.90649737036597178</v>
      </c>
      <c r="I28" s="7">
        <v>0.36304539104576433</v>
      </c>
      <c r="J28" s="4">
        <v>0.34693172890328877</v>
      </c>
      <c r="K28" s="33">
        <v>0.55768044951896234</v>
      </c>
      <c r="L28" s="5">
        <v>0.91</v>
      </c>
      <c r="M28" s="6">
        <v>0.69</v>
      </c>
      <c r="N28" s="6">
        <v>1.1499999999999999</v>
      </c>
      <c r="O28" s="14">
        <v>1.27</v>
      </c>
      <c r="P28" s="6">
        <f t="shared" si="0"/>
        <v>0.9852994740731944</v>
      </c>
    </row>
    <row r="29" spans="1:16" x14ac:dyDescent="0.3">
      <c r="A29" s="24" t="s">
        <v>50</v>
      </c>
      <c r="B29" s="5">
        <v>2</v>
      </c>
      <c r="C29" s="6">
        <v>1.2835435415789698</v>
      </c>
      <c r="D29" s="4">
        <v>2.7785494495343989E-2</v>
      </c>
      <c r="E29" s="4">
        <v>0.31755582321822573</v>
      </c>
      <c r="F29" s="6">
        <f t="shared" si="1"/>
        <v>1.2590551133343495</v>
      </c>
      <c r="G29" s="4">
        <v>0.26814032158190038</v>
      </c>
      <c r="H29" s="6">
        <f t="shared" si="2"/>
        <v>1.7203504311861701</v>
      </c>
      <c r="I29" s="7">
        <v>0.40426479004599702</v>
      </c>
      <c r="J29" s="4">
        <v>0.31758402529766194</v>
      </c>
      <c r="K29" s="33">
        <v>0.19754546519951569</v>
      </c>
      <c r="L29" s="5">
        <v>0.91</v>
      </c>
      <c r="M29" s="6">
        <v>1.08</v>
      </c>
      <c r="N29" s="6">
        <v>1.84</v>
      </c>
      <c r="O29" s="14">
        <v>2.02</v>
      </c>
      <c r="P29" s="6">
        <f t="shared" si="0"/>
        <v>1.514070086237234</v>
      </c>
    </row>
    <row r="30" spans="1:16" x14ac:dyDescent="0.3">
      <c r="A30" s="24" t="s">
        <v>51</v>
      </c>
      <c r="B30" s="5">
        <v>132</v>
      </c>
      <c r="C30" s="6">
        <v>0.82714350155005478</v>
      </c>
      <c r="D30" s="4">
        <v>2.6309607190776404E-2</v>
      </c>
      <c r="E30" s="4">
        <v>0.16058212499599139</v>
      </c>
      <c r="F30" s="6">
        <f t="shared" si="1"/>
        <v>0.81218570082184316</v>
      </c>
      <c r="G30" s="4">
        <v>1.8537976067420154E-2</v>
      </c>
      <c r="H30" s="6">
        <f t="shared" si="2"/>
        <v>0.82752636476705399</v>
      </c>
      <c r="I30" s="7">
        <v>0.44174831641638385</v>
      </c>
      <c r="J30" s="4">
        <v>0.42664798488122219</v>
      </c>
      <c r="K30" s="33">
        <v>0.22270633791672223</v>
      </c>
      <c r="L30" s="5">
        <v>0.59</v>
      </c>
      <c r="M30" s="6">
        <v>0.57999999999999996</v>
      </c>
      <c r="N30" s="6">
        <v>0.77</v>
      </c>
      <c r="O30" s="14">
        <v>0.81</v>
      </c>
      <c r="P30" s="6">
        <f t="shared" si="0"/>
        <v>0.71550527295341082</v>
      </c>
    </row>
    <row r="31" spans="1:16" x14ac:dyDescent="0.3">
      <c r="A31" s="24" t="s">
        <v>10</v>
      </c>
      <c r="B31" s="5">
        <v>6</v>
      </c>
      <c r="C31" s="6">
        <v>0.40701913549692065</v>
      </c>
      <c r="D31" s="4">
        <v>9.2006634038470952E-2</v>
      </c>
      <c r="E31" s="4">
        <v>0.18269506918130254</v>
      </c>
      <c r="F31" s="6">
        <f t="shared" si="1"/>
        <v>0.38239135638636057</v>
      </c>
      <c r="G31" s="4">
        <v>3.9354075000558375E-2</v>
      </c>
      <c r="H31" s="6">
        <f t="shared" si="2"/>
        <v>0.3980565018131762</v>
      </c>
      <c r="I31" s="7">
        <v>0.42089458448613465</v>
      </c>
      <c r="J31" s="4">
        <v>0.43938205344394859</v>
      </c>
      <c r="K31" s="33" t="s">
        <v>105</v>
      </c>
      <c r="L31" s="5">
        <v>0.72</v>
      </c>
      <c r="M31" s="6">
        <v>0.25</v>
      </c>
      <c r="N31" s="6">
        <v>0.64</v>
      </c>
      <c r="O31" s="14">
        <v>0.76</v>
      </c>
      <c r="P31" s="6">
        <f t="shared" si="0"/>
        <v>0.55361130036263528</v>
      </c>
    </row>
    <row r="32" spans="1:16" x14ac:dyDescent="0.3">
      <c r="A32" s="24" t="s">
        <v>52</v>
      </c>
      <c r="B32" s="5">
        <v>92</v>
      </c>
      <c r="C32" s="6">
        <v>1.1671083153965978</v>
      </c>
      <c r="D32" s="4">
        <v>0.21976998954618504</v>
      </c>
      <c r="E32" s="4">
        <v>0.16816775396741457</v>
      </c>
      <c r="F32" s="6">
        <f t="shared" si="1"/>
        <v>1.0115001510595694</v>
      </c>
      <c r="G32" s="4">
        <v>1.5191759743956368E-2</v>
      </c>
      <c r="H32" s="6">
        <f t="shared" si="2"/>
        <v>1.0271036631421626</v>
      </c>
      <c r="I32" s="7">
        <v>0.34824157041217618</v>
      </c>
      <c r="J32" s="4">
        <v>0.32928370385193195</v>
      </c>
      <c r="K32" s="33">
        <v>0.57173768295942573</v>
      </c>
      <c r="L32" s="5">
        <v>1.1299999999999999</v>
      </c>
      <c r="M32" s="6">
        <v>0.8</v>
      </c>
      <c r="N32" s="6">
        <v>1.04</v>
      </c>
      <c r="O32" s="14">
        <v>1.19</v>
      </c>
      <c r="P32" s="6">
        <f t="shared" si="0"/>
        <v>1.0374207326284324</v>
      </c>
    </row>
    <row r="33" spans="1:16" x14ac:dyDescent="0.3">
      <c r="A33" s="24" t="s">
        <v>53</v>
      </c>
      <c r="B33" s="5">
        <v>13</v>
      </c>
      <c r="C33" s="6">
        <v>1.0059939513764919</v>
      </c>
      <c r="D33" s="4">
        <v>0.18571125569934799</v>
      </c>
      <c r="E33" s="4">
        <v>0.16430046431988624</v>
      </c>
      <c r="F33" s="6">
        <f t="shared" si="1"/>
        <v>0.8902618049832649</v>
      </c>
      <c r="G33" s="4">
        <v>4.8921367101617499E-2</v>
      </c>
      <c r="H33" s="6">
        <f t="shared" si="2"/>
        <v>0.93605488987826357</v>
      </c>
      <c r="I33" s="7">
        <v>0.29996348554162783</v>
      </c>
      <c r="J33" s="4">
        <v>0.27080560511638718</v>
      </c>
      <c r="K33" s="33">
        <v>0.39252576623190694</v>
      </c>
      <c r="L33" s="5">
        <v>1.0900000000000001</v>
      </c>
      <c r="M33" s="6">
        <v>0.7</v>
      </c>
      <c r="N33" s="6">
        <v>1.32</v>
      </c>
      <c r="O33" s="14">
        <v>1.31</v>
      </c>
      <c r="P33" s="6">
        <f t="shared" si="0"/>
        <v>1.0712109779756527</v>
      </c>
    </row>
    <row r="34" spans="1:16" x14ac:dyDescent="0.3">
      <c r="A34" s="24" t="s">
        <v>54</v>
      </c>
      <c r="B34" s="5">
        <v>8</v>
      </c>
      <c r="C34" s="6">
        <v>1.0684193853908208</v>
      </c>
      <c r="D34" s="4">
        <v>0.18341056686413093</v>
      </c>
      <c r="E34" s="4">
        <v>0.10183643064026887</v>
      </c>
      <c r="F34" s="6">
        <f t="shared" si="1"/>
        <v>0.94685512122532167</v>
      </c>
      <c r="G34" s="4">
        <v>4.4514144886006787E-2</v>
      </c>
      <c r="H34" s="6">
        <f t="shared" si="2"/>
        <v>0.99096717775310039</v>
      </c>
      <c r="I34" s="7">
        <v>0.33994870739533278</v>
      </c>
      <c r="J34" s="4">
        <v>0.42718781322633353</v>
      </c>
      <c r="K34" s="33">
        <v>0.33846504003138483</v>
      </c>
      <c r="L34" s="5">
        <v>0.99</v>
      </c>
      <c r="M34" s="6">
        <v>0.63</v>
      </c>
      <c r="N34" s="6">
        <v>0.82</v>
      </c>
      <c r="O34" s="14">
        <v>1.1399999999999999</v>
      </c>
      <c r="P34" s="6">
        <f t="shared" si="0"/>
        <v>0.91419343555061994</v>
      </c>
    </row>
    <row r="35" spans="1:16" x14ac:dyDescent="0.3">
      <c r="A35" s="24" t="s">
        <v>55</v>
      </c>
      <c r="B35" s="5">
        <v>156</v>
      </c>
      <c r="C35" s="6">
        <v>1.0454412378101161</v>
      </c>
      <c r="D35" s="4">
        <v>6.1886476388992431E-2</v>
      </c>
      <c r="E35" s="4">
        <v>0.21114617162972765</v>
      </c>
      <c r="F35" s="6">
        <f t="shared" si="1"/>
        <v>1.0020326489029823</v>
      </c>
      <c r="G35" s="4">
        <v>3.5226176442917936E-2</v>
      </c>
      <c r="H35" s="6">
        <f t="shared" si="2"/>
        <v>1.0386192332712016</v>
      </c>
      <c r="I35" s="7">
        <v>0.35258410784920108</v>
      </c>
      <c r="J35" s="4">
        <v>0.34178147332006842</v>
      </c>
      <c r="K35" s="33">
        <v>0.22592317948611967</v>
      </c>
      <c r="L35" s="5">
        <v>0.65</v>
      </c>
      <c r="M35" s="6">
        <v>0.64</v>
      </c>
      <c r="N35" s="6">
        <v>1.1299999999999999</v>
      </c>
      <c r="O35" s="14">
        <v>1.19</v>
      </c>
      <c r="P35" s="6">
        <f t="shared" si="0"/>
        <v>0.92972384665424035</v>
      </c>
    </row>
    <row r="36" spans="1:16" x14ac:dyDescent="0.3">
      <c r="A36" s="24" t="s">
        <v>56</v>
      </c>
      <c r="B36" s="5">
        <v>26</v>
      </c>
      <c r="C36" s="6">
        <v>0.79471096342564318</v>
      </c>
      <c r="D36" s="4">
        <v>0.1116374270712194</v>
      </c>
      <c r="E36" s="4">
        <v>0.11700785564428706</v>
      </c>
      <c r="F36" s="6">
        <f t="shared" si="1"/>
        <v>0.73710871883582696</v>
      </c>
      <c r="G36" s="4">
        <v>3.5641954792865783E-2</v>
      </c>
      <c r="H36" s="6">
        <f t="shared" si="2"/>
        <v>0.76435170785297235</v>
      </c>
      <c r="I36" s="7">
        <v>0.4717981194331487</v>
      </c>
      <c r="J36" s="4">
        <v>0.43199553636769011</v>
      </c>
      <c r="K36" s="33">
        <v>1.6796634864983726</v>
      </c>
      <c r="L36" s="5">
        <v>1.2</v>
      </c>
      <c r="M36" s="6">
        <v>0.73</v>
      </c>
      <c r="N36" s="6">
        <v>0.65</v>
      </c>
      <c r="O36" s="14">
        <v>0.85</v>
      </c>
      <c r="P36" s="6">
        <f t="shared" si="0"/>
        <v>0.83887034157059437</v>
      </c>
    </row>
    <row r="37" spans="1:16" x14ac:dyDescent="0.3">
      <c r="A37" s="24" t="s">
        <v>11</v>
      </c>
      <c r="B37" s="5">
        <v>102</v>
      </c>
      <c r="C37" s="6">
        <v>1.0706218783250228</v>
      </c>
      <c r="D37" s="4">
        <v>6.9935224876972943E-2</v>
      </c>
      <c r="E37" s="4">
        <v>0.15690424790441165</v>
      </c>
      <c r="F37" s="6">
        <f t="shared" si="1"/>
        <v>1.0206560128772015</v>
      </c>
      <c r="G37" s="4">
        <v>4.0570644673815666E-2</v>
      </c>
      <c r="H37" s="6">
        <f t="shared" si="2"/>
        <v>1.0638157017096912</v>
      </c>
      <c r="I37" s="7">
        <v>0.42192176923071179</v>
      </c>
      <c r="J37" s="4">
        <v>0.3946838661631269</v>
      </c>
      <c r="K37" s="33">
        <v>0.71867597315250265</v>
      </c>
      <c r="L37" s="5">
        <v>1.05</v>
      </c>
      <c r="M37" s="6">
        <v>0.87</v>
      </c>
      <c r="N37" s="6">
        <v>1.1200000000000001</v>
      </c>
      <c r="O37" s="14">
        <v>1.19</v>
      </c>
      <c r="P37" s="6">
        <f t="shared" si="0"/>
        <v>1.0587631403419384</v>
      </c>
    </row>
    <row r="38" spans="1:16" x14ac:dyDescent="0.3">
      <c r="A38" s="24" t="s">
        <v>57</v>
      </c>
      <c r="B38" s="5">
        <v>8</v>
      </c>
      <c r="C38" s="6">
        <v>1.0800356439129652</v>
      </c>
      <c r="D38" s="4">
        <v>3.335757327348271E-2</v>
      </c>
      <c r="E38" s="4">
        <v>0.17061304766450891</v>
      </c>
      <c r="F38" s="6">
        <f t="shared" si="1"/>
        <v>1.0553919244954459</v>
      </c>
      <c r="G38" s="4">
        <v>1.0294198086063489E-2</v>
      </c>
      <c r="H38" s="6">
        <f t="shared" si="2"/>
        <v>1.0663693417321418</v>
      </c>
      <c r="I38" s="7">
        <v>0.44209534602252948</v>
      </c>
      <c r="J38" s="4">
        <v>0.40280760451036768</v>
      </c>
      <c r="K38" s="33">
        <v>1.1796955587651039</v>
      </c>
      <c r="L38" s="5">
        <v>1.35</v>
      </c>
      <c r="M38" s="6">
        <v>1.83</v>
      </c>
      <c r="N38" s="6">
        <v>1.59</v>
      </c>
      <c r="O38" s="14">
        <v>1.34</v>
      </c>
      <c r="P38" s="6">
        <f t="shared" si="0"/>
        <v>1.4352738683464283</v>
      </c>
    </row>
    <row r="39" spans="1:16" x14ac:dyDescent="0.3">
      <c r="A39" s="24" t="s">
        <v>58</v>
      </c>
      <c r="B39" s="5">
        <v>27</v>
      </c>
      <c r="C39" s="6">
        <v>0.48463033604101791</v>
      </c>
      <c r="D39" s="4">
        <v>3.3683368699448143E-2</v>
      </c>
      <c r="E39" s="4">
        <v>0.1497278189972833</v>
      </c>
      <c r="F39" s="6">
        <f t="shared" si="1"/>
        <v>0.47346676706365926</v>
      </c>
      <c r="G39" s="4">
        <v>4.3536002290513028E-2</v>
      </c>
      <c r="H39" s="6">
        <f t="shared" si="2"/>
        <v>0.49501786601221176</v>
      </c>
      <c r="I39" s="7">
        <v>0.37629351237453434</v>
      </c>
      <c r="J39" s="4">
        <v>0.38176773339282422</v>
      </c>
      <c r="K39" s="33">
        <v>0.40596911225096743</v>
      </c>
      <c r="L39" s="5">
        <v>0.7</v>
      </c>
      <c r="M39" s="6">
        <v>0.51</v>
      </c>
      <c r="N39" s="6">
        <v>0.64</v>
      </c>
      <c r="O39" s="14">
        <v>0.68</v>
      </c>
      <c r="P39" s="6">
        <f t="shared" si="0"/>
        <v>0.60500357320244236</v>
      </c>
    </row>
    <row r="40" spans="1:16" x14ac:dyDescent="0.3">
      <c r="A40" s="24" t="s">
        <v>59</v>
      </c>
      <c r="B40" s="5">
        <v>144</v>
      </c>
      <c r="C40" s="6">
        <v>1.2624589749124266</v>
      </c>
      <c r="D40" s="4">
        <v>0.57162273939721697</v>
      </c>
      <c r="E40" s="4">
        <v>0.1517856134250149</v>
      </c>
      <c r="F40" s="6">
        <f t="shared" si="1"/>
        <v>0.90166887304499832</v>
      </c>
      <c r="G40" s="4">
        <v>6.2927980693739685E-2</v>
      </c>
      <c r="H40" s="6">
        <f t="shared" si="2"/>
        <v>0.96221939666123868</v>
      </c>
      <c r="I40" s="7">
        <v>0.41291040729183603</v>
      </c>
      <c r="J40" s="4">
        <v>0.3911806267354655</v>
      </c>
      <c r="K40" s="33">
        <v>0.47983579482259775</v>
      </c>
      <c r="L40" s="5">
        <v>1.01</v>
      </c>
      <c r="M40" s="6">
        <v>0.69</v>
      </c>
      <c r="N40" s="6">
        <v>0.75</v>
      </c>
      <c r="O40" s="14">
        <v>0.95</v>
      </c>
      <c r="P40" s="6">
        <f t="shared" si="0"/>
        <v>0.87244387933224776</v>
      </c>
    </row>
    <row r="41" spans="1:16" x14ac:dyDescent="0.3">
      <c r="A41" s="24" t="s">
        <v>12</v>
      </c>
      <c r="B41" s="5">
        <v>60</v>
      </c>
      <c r="C41" s="6">
        <v>0.74521276660019509</v>
      </c>
      <c r="D41" s="4">
        <v>0.46682051074861514</v>
      </c>
      <c r="E41" s="4">
        <v>9.015093245291915E-2</v>
      </c>
      <c r="F41" s="6">
        <f t="shared" si="1"/>
        <v>0.56167257256228498</v>
      </c>
      <c r="G41" s="4">
        <v>3.3699072615854433E-2</v>
      </c>
      <c r="H41" s="6">
        <f t="shared" si="2"/>
        <v>0.5812605127915772</v>
      </c>
      <c r="I41" s="7">
        <v>0.44384847595732629</v>
      </c>
      <c r="J41" s="4">
        <v>0.42936803317495115</v>
      </c>
      <c r="K41" s="33">
        <v>0.84484283957486817</v>
      </c>
      <c r="L41" s="5">
        <v>0.33</v>
      </c>
      <c r="M41" s="6">
        <v>0.26</v>
      </c>
      <c r="N41" s="6">
        <v>0.47</v>
      </c>
      <c r="O41" s="14">
        <v>0.59</v>
      </c>
      <c r="P41" s="6">
        <f t="shared" si="0"/>
        <v>0.44625210255831538</v>
      </c>
    </row>
    <row r="42" spans="1:16" x14ac:dyDescent="0.3">
      <c r="A42" s="24" t="s">
        <v>60</v>
      </c>
      <c r="B42" s="5">
        <v>10</v>
      </c>
      <c r="C42" s="6">
        <v>1.1657349973148599</v>
      </c>
      <c r="D42" s="4">
        <v>5.312981806968857E-2</v>
      </c>
      <c r="E42" s="4">
        <v>0.18504251670811236</v>
      </c>
      <c r="F42" s="6">
        <f t="shared" si="1"/>
        <v>1.1239348783872358</v>
      </c>
      <c r="G42" s="4">
        <v>8.6408953825432608E-2</v>
      </c>
      <c r="H42" s="6">
        <f t="shared" si="2"/>
        <v>1.2302385001401122</v>
      </c>
      <c r="I42" s="7">
        <v>0.37274988482542015</v>
      </c>
      <c r="J42" s="4">
        <v>0.36792259901983265</v>
      </c>
      <c r="K42" s="33">
        <v>1.6388866867106306</v>
      </c>
      <c r="L42" s="5">
        <v>0.33</v>
      </c>
      <c r="M42" s="6">
        <v>0.57999999999999996</v>
      </c>
      <c r="N42" s="6">
        <v>0.96</v>
      </c>
      <c r="O42" s="14">
        <v>1.25</v>
      </c>
      <c r="P42" s="6">
        <f t="shared" si="0"/>
        <v>0.87004770002802234</v>
      </c>
    </row>
    <row r="43" spans="1:16" x14ac:dyDescent="0.3">
      <c r="A43" s="24" t="s">
        <v>61</v>
      </c>
      <c r="B43" s="5">
        <v>57</v>
      </c>
      <c r="C43" s="6">
        <v>0.61842838596369942</v>
      </c>
      <c r="D43" s="4">
        <v>0.18499674152706763</v>
      </c>
      <c r="E43" s="4">
        <v>0.16371576695518958</v>
      </c>
      <c r="F43" s="6">
        <f t="shared" si="1"/>
        <v>0.54752513043893014</v>
      </c>
      <c r="G43" s="4">
        <v>1.5580546476480668E-2</v>
      </c>
      <c r="H43" s="6">
        <f t="shared" si="2"/>
        <v>0.55619088842584408</v>
      </c>
      <c r="I43" s="7">
        <v>0.41730232390147498</v>
      </c>
      <c r="J43" s="4">
        <v>0.38909929089433015</v>
      </c>
      <c r="K43" s="33">
        <v>0.45878789423140937</v>
      </c>
      <c r="L43" s="5">
        <v>0.71</v>
      </c>
      <c r="M43" s="6">
        <v>0.6</v>
      </c>
      <c r="N43" s="6">
        <v>0.73</v>
      </c>
      <c r="O43" s="14">
        <v>0.67</v>
      </c>
      <c r="P43" s="6">
        <f t="shared" ref="P43:P74" si="3">AVERAGE(H43,L43:O43)</f>
        <v>0.65323817768516879</v>
      </c>
    </row>
    <row r="44" spans="1:16" x14ac:dyDescent="0.3">
      <c r="A44" s="24" t="s">
        <v>62</v>
      </c>
      <c r="B44" s="5">
        <v>254</v>
      </c>
      <c r="C44" s="6">
        <v>0.78720440205896303</v>
      </c>
      <c r="D44" s="4">
        <v>1.8679626869491768</v>
      </c>
      <c r="E44" s="4">
        <v>0.15799428801291129</v>
      </c>
      <c r="F44" s="6">
        <f t="shared" si="1"/>
        <v>0.34113941425098554</v>
      </c>
      <c r="G44" s="4">
        <v>2.7891727570259834E-2</v>
      </c>
      <c r="H44" s="6">
        <f t="shared" si="2"/>
        <v>0.35092738527810607</v>
      </c>
      <c r="I44" s="7">
        <v>0.42737182112249794</v>
      </c>
      <c r="J44" s="4">
        <v>0.41305311094947039</v>
      </c>
      <c r="K44" s="33">
        <v>0.59903970433673048</v>
      </c>
      <c r="L44" s="5">
        <v>0.44</v>
      </c>
      <c r="M44" s="6">
        <v>0.26</v>
      </c>
      <c r="N44" s="6">
        <v>0.3</v>
      </c>
      <c r="O44" s="14">
        <v>0.36</v>
      </c>
      <c r="P44" s="6">
        <f t="shared" si="3"/>
        <v>0.34218547705562125</v>
      </c>
    </row>
    <row r="45" spans="1:16" x14ac:dyDescent="0.3">
      <c r="A45" s="24" t="s">
        <v>13</v>
      </c>
      <c r="B45" s="5">
        <v>185</v>
      </c>
      <c r="C45" s="6">
        <v>0.89747492245856908</v>
      </c>
      <c r="D45" s="4">
        <v>7.7411047475202319E-2</v>
      </c>
      <c r="E45" s="4">
        <v>0.1638922967087505</v>
      </c>
      <c r="F45" s="6">
        <f t="shared" si="1"/>
        <v>0.85134259692671954</v>
      </c>
      <c r="G45" s="4">
        <v>2.6542037424035166E-2</v>
      </c>
      <c r="H45" s="6">
        <f t="shared" si="2"/>
        <v>0.87455507033287438</v>
      </c>
      <c r="I45" s="7">
        <v>0.3993710397830213</v>
      </c>
      <c r="J45" s="4">
        <v>0.38302214073048368</v>
      </c>
      <c r="K45" s="33">
        <v>0.47080915148413965</v>
      </c>
      <c r="L45" s="5">
        <v>0.94</v>
      </c>
      <c r="M45" s="6">
        <v>0.75</v>
      </c>
      <c r="N45" s="6">
        <v>0.97</v>
      </c>
      <c r="O45" s="14">
        <v>1.03</v>
      </c>
      <c r="P45" s="6">
        <f t="shared" si="3"/>
        <v>0.91291101406657482</v>
      </c>
    </row>
    <row r="46" spans="1:16" x14ac:dyDescent="0.3">
      <c r="A46" s="24" t="s">
        <v>63</v>
      </c>
      <c r="B46" s="5">
        <v>32</v>
      </c>
      <c r="C46" s="6">
        <v>0.55896035788391696</v>
      </c>
      <c r="D46" s="4">
        <v>0.17181492449403649</v>
      </c>
      <c r="E46" s="4">
        <v>0.13992018568466477</v>
      </c>
      <c r="F46" s="6">
        <f t="shared" si="1"/>
        <v>0.49895126601617573</v>
      </c>
      <c r="G46" s="4">
        <v>4.5537366051171105E-2</v>
      </c>
      <c r="H46" s="6">
        <f t="shared" si="2"/>
        <v>0.52275620675887635</v>
      </c>
      <c r="I46" s="7">
        <v>0.47731853593647772</v>
      </c>
      <c r="J46" s="4">
        <v>0.44948011684264683</v>
      </c>
      <c r="K46" s="33">
        <v>0.78450228334586858</v>
      </c>
      <c r="L46" s="5">
        <v>0.53</v>
      </c>
      <c r="M46" s="6">
        <v>0.46</v>
      </c>
      <c r="N46" s="6">
        <v>0.43</v>
      </c>
      <c r="O46" s="14">
        <v>0.49</v>
      </c>
      <c r="P46" s="6">
        <f t="shared" si="3"/>
        <v>0.48655124135177524</v>
      </c>
    </row>
    <row r="47" spans="1:16" x14ac:dyDescent="0.3">
      <c r="A47" s="24" t="s">
        <v>14</v>
      </c>
      <c r="B47" s="5">
        <v>38</v>
      </c>
      <c r="C47" s="6">
        <v>0.71199155670631664</v>
      </c>
      <c r="D47" s="4">
        <v>4.5631770073085824E-2</v>
      </c>
      <c r="E47" s="4">
        <v>0.19908059002667597</v>
      </c>
      <c r="F47" s="6">
        <f t="shared" si="1"/>
        <v>0.68995291573777573</v>
      </c>
      <c r="G47" s="4">
        <v>2.9099970253363753E-2</v>
      </c>
      <c r="H47" s="6">
        <f t="shared" si="2"/>
        <v>0.71063229436487318</v>
      </c>
      <c r="I47" s="7">
        <v>0.35339913632671588</v>
      </c>
      <c r="J47" s="4">
        <v>0.31404005742155183</v>
      </c>
      <c r="K47" s="33">
        <v>0.48359300053079118</v>
      </c>
      <c r="L47" s="5">
        <v>0.69</v>
      </c>
      <c r="M47" s="6">
        <v>0.66</v>
      </c>
      <c r="N47" s="6">
        <v>0.9</v>
      </c>
      <c r="O47" s="14">
        <v>0.99</v>
      </c>
      <c r="P47" s="6">
        <f t="shared" si="3"/>
        <v>0.79012645887297472</v>
      </c>
    </row>
    <row r="48" spans="1:16" x14ac:dyDescent="0.3">
      <c r="A48" s="24" t="s">
        <v>64</v>
      </c>
      <c r="B48" s="5">
        <v>18</v>
      </c>
      <c r="C48" s="6">
        <v>1.4305277932448301</v>
      </c>
      <c r="D48" s="4">
        <v>0.2872255363477611</v>
      </c>
      <c r="E48" s="4">
        <v>0.11695534708730983</v>
      </c>
      <c r="F48" s="6">
        <f t="shared" si="1"/>
        <v>1.1910565031819775</v>
      </c>
      <c r="G48" s="4">
        <v>1.0884214135909299E-2</v>
      </c>
      <c r="H48" s="6">
        <f t="shared" si="2"/>
        <v>1.2041628697104168</v>
      </c>
      <c r="I48" s="7">
        <v>0.45127639801805358</v>
      </c>
      <c r="J48" s="4">
        <v>0.50433818640971695</v>
      </c>
      <c r="K48" s="33">
        <v>1.248114380400543</v>
      </c>
      <c r="L48" s="5">
        <v>0.9</v>
      </c>
      <c r="M48" s="6">
        <v>0.6</v>
      </c>
      <c r="N48" s="6">
        <v>0.75</v>
      </c>
      <c r="O48" s="14">
        <v>0.8</v>
      </c>
      <c r="P48" s="6">
        <f t="shared" si="3"/>
        <v>0.85083257394208334</v>
      </c>
    </row>
    <row r="49" spans="1:16" x14ac:dyDescent="0.3">
      <c r="A49" s="24" t="s">
        <v>65</v>
      </c>
      <c r="B49" s="5">
        <v>13</v>
      </c>
      <c r="C49" s="6">
        <v>0.75314789969226414</v>
      </c>
      <c r="D49" s="4">
        <v>2.552060004397716E-2</v>
      </c>
      <c r="E49" s="4">
        <v>0.17585217236228667</v>
      </c>
      <c r="F49" s="6">
        <f t="shared" si="1"/>
        <v>0.73992948851624674</v>
      </c>
      <c r="G49" s="4">
        <v>2.150650348978398E-2</v>
      </c>
      <c r="H49" s="6">
        <f t="shared" si="2"/>
        <v>0.75619254614894771</v>
      </c>
      <c r="I49" s="7">
        <v>0.37958517825276511</v>
      </c>
      <c r="J49" s="4">
        <v>0.39957605757773274</v>
      </c>
      <c r="K49" s="33">
        <v>1.4599914435968455</v>
      </c>
      <c r="L49" s="5">
        <v>0.73</v>
      </c>
      <c r="M49" s="6">
        <v>0.75</v>
      </c>
      <c r="N49" s="6">
        <v>0.49</v>
      </c>
      <c r="O49" s="14">
        <v>0.56999999999999995</v>
      </c>
      <c r="P49" s="6">
        <f t="shared" si="3"/>
        <v>0.65923850922978944</v>
      </c>
    </row>
    <row r="50" spans="1:16" x14ac:dyDescent="0.3">
      <c r="A50" s="24" t="s">
        <v>66</v>
      </c>
      <c r="B50" s="5">
        <v>30</v>
      </c>
      <c r="C50" s="6">
        <v>0.53971707864653584</v>
      </c>
      <c r="D50" s="4">
        <v>3.7545639409834949E-2</v>
      </c>
      <c r="E50" s="4">
        <v>0.16628546800860994</v>
      </c>
      <c r="F50" s="6">
        <f t="shared" si="1"/>
        <v>0.52589552014978191</v>
      </c>
      <c r="G50" s="4">
        <v>2.8767639249842145E-2</v>
      </c>
      <c r="H50" s="6">
        <f t="shared" si="2"/>
        <v>0.54147240290015886</v>
      </c>
      <c r="I50" s="7">
        <v>0.43043724768377639</v>
      </c>
      <c r="J50" s="4">
        <v>0.38790649101900959</v>
      </c>
      <c r="K50" s="33">
        <v>1.0033316494666873</v>
      </c>
      <c r="L50" s="5">
        <v>0.72</v>
      </c>
      <c r="M50" s="6">
        <v>0.63</v>
      </c>
      <c r="N50" s="6">
        <v>0.8</v>
      </c>
      <c r="O50" s="14">
        <v>1</v>
      </c>
      <c r="P50" s="6">
        <f t="shared" si="3"/>
        <v>0.73829448058003178</v>
      </c>
    </row>
    <row r="51" spans="1:16" x14ac:dyDescent="0.3">
      <c r="A51" s="24" t="s">
        <v>67</v>
      </c>
      <c r="B51" s="5">
        <v>14</v>
      </c>
      <c r="C51" s="6">
        <v>1.4686421203333793</v>
      </c>
      <c r="D51" s="4">
        <v>3.3721102389335747E-2</v>
      </c>
      <c r="E51" s="4">
        <v>0.17296127398348779</v>
      </c>
      <c r="F51" s="6">
        <f t="shared" si="1"/>
        <v>1.4347745936487466</v>
      </c>
      <c r="G51" s="4">
        <v>3.3493259370145398E-2</v>
      </c>
      <c r="H51" s="6">
        <f t="shared" si="2"/>
        <v>1.4844951755988069</v>
      </c>
      <c r="I51" s="7">
        <v>0.36253020867119268</v>
      </c>
      <c r="J51" s="4">
        <v>0.33611941617005903</v>
      </c>
      <c r="K51" s="33">
        <v>0.90079865566180772</v>
      </c>
      <c r="L51" s="5">
        <v>0.77</v>
      </c>
      <c r="M51" s="6">
        <v>0.67</v>
      </c>
      <c r="N51" s="6">
        <v>1.24</v>
      </c>
      <c r="O51" s="14">
        <v>1.46</v>
      </c>
      <c r="P51" s="6">
        <f t="shared" si="3"/>
        <v>1.1248990351197614</v>
      </c>
    </row>
    <row r="52" spans="1:16" x14ac:dyDescent="0.3">
      <c r="A52" s="24" t="s">
        <v>97</v>
      </c>
      <c r="B52" s="5">
        <v>1</v>
      </c>
      <c r="C52" s="6">
        <v>-1.0664378325568731</v>
      </c>
      <c r="D52" s="4">
        <v>2.9575892857142856E-2</v>
      </c>
      <c r="E52" s="4">
        <v>0.33333333333333337</v>
      </c>
      <c r="F52" s="6">
        <f t="shared" si="1"/>
        <v>-1.0448070613645599</v>
      </c>
      <c r="G52" s="4">
        <v>7.4796747967479666E-3</v>
      </c>
      <c r="H52" s="6">
        <f t="shared" si="2"/>
        <v>-1.05268077119791</v>
      </c>
      <c r="I52" s="7">
        <v>0.49339207048458156</v>
      </c>
      <c r="J52" s="4" t="s">
        <v>105</v>
      </c>
      <c r="K52" s="33">
        <v>0.41063705789624516</v>
      </c>
      <c r="L52" s="5">
        <v>-0.13</v>
      </c>
      <c r="M52" s="6">
        <v>0.16</v>
      </c>
      <c r="N52" s="6">
        <v>0.91</v>
      </c>
      <c r="O52" s="14" t="e">
        <v>#VALUE!</v>
      </c>
      <c r="P52" s="6" t="e">
        <f t="shared" si="3"/>
        <v>#VALUE!</v>
      </c>
    </row>
    <row r="53" spans="1:16" x14ac:dyDescent="0.3">
      <c r="A53" s="24" t="s">
        <v>68</v>
      </c>
      <c r="B53" s="5">
        <v>24</v>
      </c>
      <c r="C53" s="6">
        <v>0.81819677630907939</v>
      </c>
      <c r="D53" s="4">
        <v>5.9515883585887865E-2</v>
      </c>
      <c r="E53" s="4">
        <v>0.18233930190764699</v>
      </c>
      <c r="F53" s="6">
        <f t="shared" si="1"/>
        <v>0.78547308886726896</v>
      </c>
      <c r="G53" s="4">
        <v>2.0917692839417808E-2</v>
      </c>
      <c r="H53" s="6">
        <f t="shared" si="2"/>
        <v>0.80225439998523151</v>
      </c>
      <c r="I53" s="7">
        <v>0.2983475025541335</v>
      </c>
      <c r="J53" s="4">
        <v>0.2910023965438242</v>
      </c>
      <c r="K53" s="33">
        <v>1.603616266019285</v>
      </c>
      <c r="L53" s="5">
        <v>0.39</v>
      </c>
      <c r="M53" s="6">
        <v>0.27</v>
      </c>
      <c r="N53" s="6">
        <v>0.73</v>
      </c>
      <c r="O53" s="14">
        <v>0.86</v>
      </c>
      <c r="P53" s="6">
        <f t="shared" si="3"/>
        <v>0.61045087999704628</v>
      </c>
    </row>
    <row r="54" spans="1:16" x14ac:dyDescent="0.3">
      <c r="A54" s="24" t="s">
        <v>15</v>
      </c>
      <c r="B54" s="5">
        <v>57</v>
      </c>
      <c r="C54" s="6">
        <v>0.95273903647852454</v>
      </c>
      <c r="D54" s="4">
        <v>0.13281773973361838</v>
      </c>
      <c r="E54" s="4">
        <v>0.14277104845290695</v>
      </c>
      <c r="F54" s="6">
        <f t="shared" si="1"/>
        <v>0.87169540690190317</v>
      </c>
      <c r="G54" s="4">
        <v>3.742984743969089E-2</v>
      </c>
      <c r="H54" s="6">
        <f t="shared" si="2"/>
        <v>0.90559156086785864</v>
      </c>
      <c r="I54" s="7">
        <v>0.36101585310478035</v>
      </c>
      <c r="J54" s="4">
        <v>0.36928703138142061</v>
      </c>
      <c r="K54" s="33">
        <v>24.439108635742688</v>
      </c>
      <c r="L54" s="5">
        <v>0.74</v>
      </c>
      <c r="M54" s="6">
        <v>0.5</v>
      </c>
      <c r="N54" s="6">
        <v>0.81</v>
      </c>
      <c r="O54" s="14">
        <v>1.0900000000000001</v>
      </c>
      <c r="P54" s="6">
        <f t="shared" si="3"/>
        <v>0.80911831217357177</v>
      </c>
    </row>
    <row r="55" spans="1:16" x14ac:dyDescent="0.3">
      <c r="A55" s="24" t="s">
        <v>16</v>
      </c>
      <c r="B55" s="5">
        <v>36</v>
      </c>
      <c r="C55" s="6">
        <v>0.74807469021591899</v>
      </c>
      <c r="D55" s="4">
        <v>4.9620418211699692E-3</v>
      </c>
      <c r="E55" s="4">
        <v>0.13293679592270216</v>
      </c>
      <c r="F55" s="6">
        <f t="shared" si="1"/>
        <v>0.74548529975181377</v>
      </c>
      <c r="G55" s="4">
        <v>6.8794281642485019E-3</v>
      </c>
      <c r="H55" s="6">
        <f t="shared" si="2"/>
        <v>0.75064933794877298</v>
      </c>
      <c r="I55" s="7">
        <v>0.34242650302266225</v>
      </c>
      <c r="J55" s="4">
        <v>0.34821515783398627</v>
      </c>
      <c r="K55" s="33">
        <v>0.65372228848747416</v>
      </c>
      <c r="L55" s="5">
        <v>0.4</v>
      </c>
      <c r="M55" s="6">
        <v>0.39</v>
      </c>
      <c r="N55" s="6">
        <v>0.74</v>
      </c>
      <c r="O55" s="14">
        <v>0.79</v>
      </c>
      <c r="P55" s="6">
        <f t="shared" si="3"/>
        <v>0.61412986758975463</v>
      </c>
    </row>
    <row r="56" spans="1:16" x14ac:dyDescent="0.3">
      <c r="A56" s="24" t="s">
        <v>17</v>
      </c>
      <c r="B56" s="5">
        <v>24</v>
      </c>
      <c r="C56" s="6">
        <v>1.2103870978542177</v>
      </c>
      <c r="D56" s="4">
        <v>7.7651925248745396E-2</v>
      </c>
      <c r="E56" s="4">
        <v>0.22060569834737623</v>
      </c>
      <c r="F56" s="6">
        <f t="shared" si="1"/>
        <v>1.1479867319282471</v>
      </c>
      <c r="G56" s="4">
        <v>9.3391499758500002E-2</v>
      </c>
      <c r="H56" s="6">
        <f t="shared" si="2"/>
        <v>1.2662430714276884</v>
      </c>
      <c r="I56" s="7">
        <v>0.40296798487423224</v>
      </c>
      <c r="J56" s="4">
        <v>0.39840426839799425</v>
      </c>
      <c r="K56" s="33">
        <v>0.42589258070962283</v>
      </c>
      <c r="L56" s="5">
        <v>0.74</v>
      </c>
      <c r="M56" s="6">
        <v>0.65</v>
      </c>
      <c r="N56" s="6">
        <v>1.32</v>
      </c>
      <c r="O56" s="14">
        <v>1.3</v>
      </c>
      <c r="P56" s="6">
        <f t="shared" si="3"/>
        <v>1.0552486142855375</v>
      </c>
    </row>
    <row r="57" spans="1:16" x14ac:dyDescent="0.3">
      <c r="A57" s="24" t="s">
        <v>69</v>
      </c>
      <c r="B57" s="5">
        <v>2</v>
      </c>
      <c r="C57" s="6">
        <v>1.9957335040810493</v>
      </c>
      <c r="D57" s="4">
        <v>1.3396406489895847</v>
      </c>
      <c r="E57" s="4">
        <v>0</v>
      </c>
      <c r="F57" s="6">
        <f t="shared" si="1"/>
        <v>1.029923930353233</v>
      </c>
      <c r="G57" s="4">
        <v>8.2560346203642943E-2</v>
      </c>
      <c r="H57" s="6">
        <f t="shared" si="2"/>
        <v>1.1226067306894978</v>
      </c>
      <c r="I57" s="7">
        <v>0.47229178435169272</v>
      </c>
      <c r="J57" s="4">
        <v>0.43250742291643407</v>
      </c>
      <c r="K57" s="33">
        <v>1.4022621976787331</v>
      </c>
      <c r="L57" s="5">
        <v>0.68</v>
      </c>
      <c r="M57" s="6">
        <v>0.31</v>
      </c>
      <c r="N57" s="6">
        <v>1.33</v>
      </c>
      <c r="O57" s="14">
        <v>0.04</v>
      </c>
      <c r="P57" s="6">
        <f t="shared" si="3"/>
        <v>0.69652134613789962</v>
      </c>
    </row>
    <row r="58" spans="1:16" x14ac:dyDescent="0.3">
      <c r="A58" s="24" t="s">
        <v>18</v>
      </c>
      <c r="B58" s="5">
        <v>7</v>
      </c>
      <c r="C58" s="6">
        <v>1.2990179689213628</v>
      </c>
      <c r="D58" s="4">
        <v>1.1296023240010609E-2</v>
      </c>
      <c r="E58" s="4">
        <v>0.12448480461289801</v>
      </c>
      <c r="F58" s="6">
        <f t="shared" si="1"/>
        <v>1.2888269356094655</v>
      </c>
      <c r="G58" s="4">
        <v>4.5224385029406254E-2</v>
      </c>
      <c r="H58" s="6">
        <f t="shared" si="2"/>
        <v>1.3498741645691907</v>
      </c>
      <c r="I58" s="7">
        <v>0.23027977794153079</v>
      </c>
      <c r="J58" s="4">
        <v>0.22139956377848255</v>
      </c>
      <c r="K58" s="33">
        <v>0.31206089374800933</v>
      </c>
      <c r="L58" s="5">
        <v>1.1000000000000001</v>
      </c>
      <c r="M58" s="6">
        <v>0.64</v>
      </c>
      <c r="N58" s="6">
        <v>1.17</v>
      </c>
      <c r="O58" s="14">
        <v>1.42</v>
      </c>
      <c r="P58" s="6">
        <f t="shared" si="3"/>
        <v>1.1359748329138379</v>
      </c>
    </row>
    <row r="59" spans="1:16" x14ac:dyDescent="0.3">
      <c r="A59" s="24" t="s">
        <v>98</v>
      </c>
      <c r="B59" s="5">
        <v>2</v>
      </c>
      <c r="C59" s="6">
        <v>1.6260073098247987</v>
      </c>
      <c r="D59" s="4">
        <v>5.7482469367470959E-3</v>
      </c>
      <c r="E59" s="4">
        <v>0.11031969653363277</v>
      </c>
      <c r="F59" s="6">
        <f t="shared" si="1"/>
        <v>1.6194908465164939</v>
      </c>
      <c r="G59" s="4">
        <v>0.13244871799701011</v>
      </c>
      <c r="H59" s="6">
        <f t="shared" si="2"/>
        <v>1.8667378864076332</v>
      </c>
      <c r="I59" s="7">
        <v>0.23363147559590564</v>
      </c>
      <c r="J59" s="4">
        <v>0.24522379780062248</v>
      </c>
      <c r="K59" s="33">
        <v>0.80363103035307293</v>
      </c>
      <c r="L59" s="5">
        <v>1.22</v>
      </c>
      <c r="M59" s="6">
        <v>0.51</v>
      </c>
      <c r="N59" s="6">
        <v>1.19</v>
      </c>
      <c r="O59" s="14">
        <v>1.63</v>
      </c>
      <c r="P59" s="6">
        <f t="shared" si="3"/>
        <v>1.2833475772815264</v>
      </c>
    </row>
    <row r="60" spans="1:16" x14ac:dyDescent="0.3">
      <c r="A60" s="24" t="s">
        <v>70</v>
      </c>
      <c r="B60" s="5">
        <v>96</v>
      </c>
      <c r="C60" s="6">
        <v>0.63913592274820996</v>
      </c>
      <c r="D60" s="4">
        <v>0.21104758331805767</v>
      </c>
      <c r="E60" s="4">
        <v>0.14322736122627291</v>
      </c>
      <c r="F60" s="6">
        <f t="shared" si="1"/>
        <v>0.55686797456656356</v>
      </c>
      <c r="G60" s="4">
        <v>3.1479995052938851E-2</v>
      </c>
      <c r="H60" s="6">
        <f t="shared" si="2"/>
        <v>0.57496796320381804</v>
      </c>
      <c r="I60" s="7">
        <v>0.40142501636505362</v>
      </c>
      <c r="J60" s="4">
        <v>0.39045362338115686</v>
      </c>
      <c r="K60" s="33">
        <v>1.0782510209760428</v>
      </c>
      <c r="L60" s="5">
        <v>0.52</v>
      </c>
      <c r="M60" s="6">
        <v>0.39</v>
      </c>
      <c r="N60" s="6">
        <v>0.55000000000000004</v>
      </c>
      <c r="O60" s="14">
        <v>0.55000000000000004</v>
      </c>
      <c r="P60" s="6">
        <f t="shared" si="3"/>
        <v>0.51699359264076361</v>
      </c>
    </row>
    <row r="61" spans="1:16" x14ac:dyDescent="0.3">
      <c r="A61" s="24" t="s">
        <v>19</v>
      </c>
      <c r="B61" s="5">
        <v>149</v>
      </c>
      <c r="C61" s="6">
        <v>1.06471026162881</v>
      </c>
      <c r="D61" s="4">
        <v>5.775151455802742E-2</v>
      </c>
      <c r="E61" s="4">
        <v>0.1870156898663628</v>
      </c>
      <c r="F61" s="6">
        <f t="shared" si="1"/>
        <v>1.0233406316579015</v>
      </c>
      <c r="G61" s="4">
        <v>2.9153287321331239E-2</v>
      </c>
      <c r="H61" s="6">
        <f t="shared" si="2"/>
        <v>1.0540702443482519</v>
      </c>
      <c r="I61" s="7">
        <v>0.37254590951610966</v>
      </c>
      <c r="J61" s="4">
        <v>0.36824062828155679</v>
      </c>
      <c r="K61" s="33">
        <v>0.36593707551823657</v>
      </c>
      <c r="L61" s="5">
        <v>0.86</v>
      </c>
      <c r="M61" s="6">
        <v>0.54</v>
      </c>
      <c r="N61" s="6">
        <v>1.01</v>
      </c>
      <c r="O61" s="14">
        <v>1.1299999999999999</v>
      </c>
      <c r="P61" s="6">
        <f t="shared" si="3"/>
        <v>0.91881404886965046</v>
      </c>
    </row>
    <row r="62" spans="1:16" x14ac:dyDescent="0.3">
      <c r="A62" s="24" t="s">
        <v>71</v>
      </c>
      <c r="B62" s="5">
        <v>39</v>
      </c>
      <c r="C62" s="6">
        <v>1.2055440105577309</v>
      </c>
      <c r="D62" s="4">
        <v>0.34658061082394981</v>
      </c>
      <c r="E62" s="4">
        <v>0.19871267861796152</v>
      </c>
      <c r="F62" s="6">
        <f t="shared" si="1"/>
        <v>0.97017364774837822</v>
      </c>
      <c r="G62" s="4">
        <v>6.2809667123227525E-2</v>
      </c>
      <c r="H62" s="6">
        <f t="shared" si="2"/>
        <v>1.0351938274591044</v>
      </c>
      <c r="I62" s="7">
        <v>0.42905885815278094</v>
      </c>
      <c r="J62" s="4">
        <v>0.41888028114381931</v>
      </c>
      <c r="K62" s="33">
        <v>0.52873429839883368</v>
      </c>
      <c r="L62" s="5">
        <v>0.96</v>
      </c>
      <c r="M62" s="6">
        <v>0.73</v>
      </c>
      <c r="N62" s="6">
        <v>0.82</v>
      </c>
      <c r="O62" s="14">
        <v>1.08</v>
      </c>
      <c r="P62" s="6">
        <f t="shared" si="3"/>
        <v>0.92503876549182085</v>
      </c>
    </row>
    <row r="63" spans="1:16" x14ac:dyDescent="0.3">
      <c r="A63" s="24" t="s">
        <v>72</v>
      </c>
      <c r="B63" s="5">
        <v>13</v>
      </c>
      <c r="C63" s="6">
        <v>0.88105255631419721</v>
      </c>
      <c r="D63" s="4">
        <v>7.8289909008440559E-2</v>
      </c>
      <c r="E63" s="4">
        <v>0.22459717441508087</v>
      </c>
      <c r="F63" s="6">
        <f t="shared" si="1"/>
        <v>0.83527692802959641</v>
      </c>
      <c r="G63" s="4">
        <v>4.8188599832999439E-2</v>
      </c>
      <c r="H63" s="6">
        <f t="shared" si="2"/>
        <v>0.8775655848238868</v>
      </c>
      <c r="I63" s="7">
        <v>0.47706479796894469</v>
      </c>
      <c r="J63" s="4">
        <v>0.46079932900975012</v>
      </c>
      <c r="K63" s="33">
        <v>0.79730536646688055</v>
      </c>
      <c r="L63" s="5">
        <v>0.43</v>
      </c>
      <c r="M63" s="6">
        <v>0.76</v>
      </c>
      <c r="N63" s="6">
        <v>0.71</v>
      </c>
      <c r="O63" s="14">
        <v>0.84</v>
      </c>
      <c r="P63" s="6">
        <f t="shared" si="3"/>
        <v>0.72351311696477727</v>
      </c>
    </row>
    <row r="64" spans="1:16" x14ac:dyDescent="0.3">
      <c r="A64" s="24" t="s">
        <v>99</v>
      </c>
      <c r="B64" s="5">
        <v>1</v>
      </c>
      <c r="C64" s="6">
        <v>1.4237018715270562</v>
      </c>
      <c r="D64" s="4">
        <v>0.86298532754145552</v>
      </c>
      <c r="E64" s="4">
        <v>0.26541436126310641</v>
      </c>
      <c r="F64" s="6">
        <f t="shared" si="1"/>
        <v>0.88754503288725595</v>
      </c>
      <c r="G64" s="4">
        <v>9.2810495262020606E-2</v>
      </c>
      <c r="H64" s="6">
        <f t="shared" si="2"/>
        <v>0.97834579021458434</v>
      </c>
      <c r="I64" s="7">
        <v>0.23884514435695539</v>
      </c>
      <c r="J64" s="4">
        <v>0.22562633948726499</v>
      </c>
      <c r="K64" s="33">
        <v>0.50271563081065496</v>
      </c>
      <c r="L64" s="5">
        <v>1.58</v>
      </c>
      <c r="M64" s="6">
        <v>1.18</v>
      </c>
      <c r="N64" s="6">
        <v>0.99</v>
      </c>
      <c r="O64" s="14">
        <v>1.25</v>
      </c>
      <c r="P64" s="6">
        <f t="shared" si="3"/>
        <v>1.1956691580429168</v>
      </c>
    </row>
    <row r="65" spans="1:16" x14ac:dyDescent="0.3">
      <c r="A65" s="24" t="s">
        <v>73</v>
      </c>
      <c r="B65" s="5">
        <v>6</v>
      </c>
      <c r="C65" s="6">
        <v>1.2601234186054662</v>
      </c>
      <c r="D65" s="4">
        <v>1.3001665981256332</v>
      </c>
      <c r="E65" s="4">
        <v>0.11965997822874948</v>
      </c>
      <c r="F65" s="6">
        <f t="shared" si="1"/>
        <v>0.65971020108240486</v>
      </c>
      <c r="G65" s="4">
        <v>7.999641536489778E-2</v>
      </c>
      <c r="H65" s="6">
        <f t="shared" si="2"/>
        <v>0.71707351156035259</v>
      </c>
      <c r="I65" s="7">
        <v>0.37214039917072528</v>
      </c>
      <c r="J65" s="4">
        <v>0.348740028988477</v>
      </c>
      <c r="K65" s="33">
        <v>1.1496795172758816</v>
      </c>
      <c r="L65" s="5">
        <v>0.86</v>
      </c>
      <c r="M65" s="6">
        <v>0.54</v>
      </c>
      <c r="N65" s="6">
        <v>0.64</v>
      </c>
      <c r="O65" s="14">
        <v>1.27</v>
      </c>
      <c r="P65" s="6">
        <f t="shared" si="3"/>
        <v>0.80541470231207057</v>
      </c>
    </row>
    <row r="66" spans="1:16" x14ac:dyDescent="0.3">
      <c r="A66" s="24" t="s">
        <v>20</v>
      </c>
      <c r="B66" s="5">
        <v>11</v>
      </c>
      <c r="C66" s="6">
        <v>0.88203704461768173</v>
      </c>
      <c r="D66" s="4">
        <v>0.21642221709487355</v>
      </c>
      <c r="E66" s="4">
        <v>0.12960882437354104</v>
      </c>
      <c r="F66" s="6">
        <f t="shared" si="1"/>
        <v>0.76599257644671337</v>
      </c>
      <c r="G66" s="4">
        <v>0.15925049145290798</v>
      </c>
      <c r="H66" s="6">
        <f t="shared" si="2"/>
        <v>0.91108299042652208</v>
      </c>
      <c r="I66" s="7">
        <v>0.39984535120832237</v>
      </c>
      <c r="J66" s="4">
        <v>0.37176339932362801</v>
      </c>
      <c r="K66" s="33">
        <v>0.62619531342546042</v>
      </c>
      <c r="L66" s="5">
        <v>0.97</v>
      </c>
      <c r="M66" s="6">
        <v>0.64</v>
      </c>
      <c r="N66" s="6">
        <v>1.03</v>
      </c>
      <c r="O66" s="14">
        <v>1.0900000000000001</v>
      </c>
      <c r="P66" s="6">
        <f t="shared" si="3"/>
        <v>0.92821659808530443</v>
      </c>
    </row>
    <row r="67" spans="1:16" x14ac:dyDescent="0.3">
      <c r="A67" s="24" t="s">
        <v>21</v>
      </c>
      <c r="B67" s="5">
        <v>22</v>
      </c>
      <c r="C67" s="6">
        <v>1.1753302451963452</v>
      </c>
      <c r="D67" s="4">
        <v>0.36226432735702191</v>
      </c>
      <c r="E67" s="4">
        <v>0.17126390334946226</v>
      </c>
      <c r="F67" s="6">
        <f t="shared" si="1"/>
        <v>0.93757520859463639</v>
      </c>
      <c r="G67" s="4">
        <v>2.1159297950232643E-2</v>
      </c>
      <c r="H67" s="6">
        <f t="shared" si="2"/>
        <v>0.95784248308359277</v>
      </c>
      <c r="I67" s="7">
        <v>0.38894393528638865</v>
      </c>
      <c r="J67" s="4">
        <v>0.35216514521453934</v>
      </c>
      <c r="K67" s="33">
        <v>0.79691132659850139</v>
      </c>
      <c r="L67" s="5">
        <v>1.1100000000000001</v>
      </c>
      <c r="M67" s="6">
        <v>1.1299999999999999</v>
      </c>
      <c r="N67" s="6">
        <v>1.22</v>
      </c>
      <c r="O67" s="14">
        <v>1.31</v>
      </c>
      <c r="P67" s="6">
        <f t="shared" si="3"/>
        <v>1.1455684966167188</v>
      </c>
    </row>
    <row r="68" spans="1:16" x14ac:dyDescent="0.3">
      <c r="A68" s="24" t="s">
        <v>22</v>
      </c>
      <c r="B68" s="5">
        <v>79</v>
      </c>
      <c r="C68" s="6">
        <v>0.89024994442925598</v>
      </c>
      <c r="D68" s="4">
        <v>0.47338655637777882</v>
      </c>
      <c r="E68" s="4">
        <v>0.17594393986454318</v>
      </c>
      <c r="F68" s="6">
        <f t="shared" si="1"/>
        <v>0.66867178190211218</v>
      </c>
      <c r="G68" s="4">
        <v>3.7847661171696682E-2</v>
      </c>
      <c r="H68" s="6">
        <f t="shared" si="2"/>
        <v>0.69497495866030112</v>
      </c>
      <c r="I68" s="7">
        <v>0.41670390098229509</v>
      </c>
      <c r="J68" s="4">
        <v>0.400483176325303</v>
      </c>
      <c r="K68" s="33">
        <v>0.29964023489781777</v>
      </c>
      <c r="L68" s="5">
        <v>0.78</v>
      </c>
      <c r="M68" s="6">
        <v>0.51</v>
      </c>
      <c r="N68" s="6">
        <v>0.72</v>
      </c>
      <c r="O68" s="14">
        <v>0.83</v>
      </c>
      <c r="P68" s="6">
        <f t="shared" si="3"/>
        <v>0.70699499173206026</v>
      </c>
    </row>
    <row r="69" spans="1:16" x14ac:dyDescent="0.3">
      <c r="A69" s="24" t="s">
        <v>23</v>
      </c>
      <c r="B69" s="5">
        <v>50</v>
      </c>
      <c r="C69" s="6">
        <v>0.68967486516421239</v>
      </c>
      <c r="D69" s="4">
        <v>0.25175379640069856</v>
      </c>
      <c r="E69" s="4">
        <v>0.17032448956389232</v>
      </c>
      <c r="F69" s="6">
        <f t="shared" si="1"/>
        <v>0.58634471037818847</v>
      </c>
      <c r="G69" s="4">
        <v>2.275551491186871E-2</v>
      </c>
      <c r="H69" s="6">
        <f t="shared" si="2"/>
        <v>0.5999979732045353</v>
      </c>
      <c r="I69" s="7">
        <v>0.37829343165541113</v>
      </c>
      <c r="J69" s="4">
        <v>0.34813883972651549</v>
      </c>
      <c r="K69" s="33">
        <v>0.43048129793292861</v>
      </c>
      <c r="L69" s="5">
        <v>0.51</v>
      </c>
      <c r="M69" s="6">
        <v>0.42</v>
      </c>
      <c r="N69" s="6">
        <v>0.64</v>
      </c>
      <c r="O69" s="14">
        <v>0.95</v>
      </c>
      <c r="P69" s="6">
        <f t="shared" si="3"/>
        <v>0.62399959464090704</v>
      </c>
    </row>
    <row r="70" spans="1:16" x14ac:dyDescent="0.3">
      <c r="A70" s="24" t="s">
        <v>24</v>
      </c>
      <c r="B70" s="5">
        <v>30</v>
      </c>
      <c r="C70" s="6">
        <v>1.0840835897696219</v>
      </c>
      <c r="D70" s="4">
        <v>0.44443075316042552</v>
      </c>
      <c r="E70" s="4">
        <v>0.16876961242501129</v>
      </c>
      <c r="F70" s="6">
        <f t="shared" si="1"/>
        <v>0.82684945999157822</v>
      </c>
      <c r="G70" s="4">
        <v>1.857630791974256E-2</v>
      </c>
      <c r="H70" s="6">
        <f t="shared" si="2"/>
        <v>0.84249999940286879</v>
      </c>
      <c r="I70" s="7">
        <v>0.31098523760431207</v>
      </c>
      <c r="J70" s="4">
        <v>0.3333544567034018</v>
      </c>
      <c r="K70" s="33">
        <v>0.7606058486020072</v>
      </c>
      <c r="L70" s="5">
        <v>0.83</v>
      </c>
      <c r="M70" s="6">
        <v>0.43</v>
      </c>
      <c r="N70" s="6">
        <v>0.65</v>
      </c>
      <c r="O70" s="14">
        <v>0.8</v>
      </c>
      <c r="P70" s="6">
        <f t="shared" si="3"/>
        <v>0.71049999988057377</v>
      </c>
    </row>
    <row r="71" spans="1:16" x14ac:dyDescent="0.3">
      <c r="A71" s="24" t="s">
        <v>25</v>
      </c>
      <c r="B71" s="5">
        <v>1</v>
      </c>
      <c r="C71" s="6">
        <v>3.2116353660303889</v>
      </c>
      <c r="D71" s="4">
        <v>9.6744186046511631E-3</v>
      </c>
      <c r="E71" s="4">
        <v>0</v>
      </c>
      <c r="F71" s="6">
        <f t="shared" si="1"/>
        <v>3.1900321714183653</v>
      </c>
      <c r="G71" s="4">
        <v>4.8829924451815002E-3</v>
      </c>
      <c r="H71" s="6">
        <f t="shared" si="2"/>
        <v>3.2056855095430921</v>
      </c>
      <c r="I71" s="7">
        <v>0.45837957824639292</v>
      </c>
      <c r="J71" s="4">
        <v>0.46416632975625155</v>
      </c>
      <c r="K71" s="33" t="s">
        <v>105</v>
      </c>
      <c r="L71" s="5">
        <v>0.69</v>
      </c>
      <c r="M71" s="6">
        <v>0.21</v>
      </c>
      <c r="N71" s="6">
        <v>0.32</v>
      </c>
      <c r="O71" s="14">
        <v>1.94</v>
      </c>
      <c r="P71" s="6">
        <f t="shared" si="3"/>
        <v>1.2731371019086186</v>
      </c>
    </row>
    <row r="72" spans="1:16" x14ac:dyDescent="0.3">
      <c r="A72" s="24" t="s">
        <v>100</v>
      </c>
      <c r="B72" s="5">
        <v>25</v>
      </c>
      <c r="C72" s="6">
        <v>0.74219285464912554</v>
      </c>
      <c r="D72" s="4">
        <v>0.27541166577265203</v>
      </c>
      <c r="E72" s="4">
        <v>0.14697499071121212</v>
      </c>
      <c r="F72" s="6">
        <f t="shared" si="1"/>
        <v>0.62223358327961764</v>
      </c>
      <c r="G72" s="4">
        <v>5.3554012101444462E-2</v>
      </c>
      <c r="H72" s="6">
        <f t="shared" si="2"/>
        <v>0.65744225368971776</v>
      </c>
      <c r="I72" s="7">
        <v>0.41713616867745756</v>
      </c>
      <c r="J72" s="4">
        <v>0.35353322066355336</v>
      </c>
      <c r="K72" s="33">
        <v>0.40612797673741896</v>
      </c>
      <c r="L72" s="5">
        <v>0.68</v>
      </c>
      <c r="M72" s="6">
        <v>0.55000000000000004</v>
      </c>
      <c r="N72" s="6">
        <v>0.73</v>
      </c>
      <c r="O72" s="14">
        <v>0.78</v>
      </c>
      <c r="P72" s="6">
        <f t="shared" si="3"/>
        <v>0.67948845073794362</v>
      </c>
    </row>
    <row r="73" spans="1:16" x14ac:dyDescent="0.3">
      <c r="A73" s="24" t="s">
        <v>101</v>
      </c>
      <c r="B73" s="5">
        <v>4</v>
      </c>
      <c r="C73" s="6">
        <v>0.72992456810148298</v>
      </c>
      <c r="D73" s="4">
        <v>0.33345817302781655</v>
      </c>
      <c r="E73" s="4">
        <v>0.12918695825723117</v>
      </c>
      <c r="F73" s="6">
        <f t="shared" si="1"/>
        <v>0.5917887997203356</v>
      </c>
      <c r="G73" s="4">
        <v>1.2085620664709135E-2</v>
      </c>
      <c r="H73" s="6">
        <f t="shared" si="2"/>
        <v>0.59902843009382578</v>
      </c>
      <c r="I73" s="7">
        <v>0.1273506978152886</v>
      </c>
      <c r="J73" s="4">
        <v>0.1026852384655232</v>
      </c>
      <c r="K73" s="33">
        <v>0.8782005036115369</v>
      </c>
      <c r="L73" s="5" t="s">
        <v>105</v>
      </c>
      <c r="M73" s="6">
        <v>0.56000000000000005</v>
      </c>
      <c r="N73" s="6">
        <v>1.1599999999999999</v>
      </c>
      <c r="O73" s="14">
        <v>0.78</v>
      </c>
      <c r="P73" s="6">
        <f t="shared" si="3"/>
        <v>0.7747571075234565</v>
      </c>
    </row>
    <row r="74" spans="1:16" x14ac:dyDescent="0.3">
      <c r="A74" s="24" t="s">
        <v>74</v>
      </c>
      <c r="B74" s="5">
        <v>137</v>
      </c>
      <c r="C74" s="6">
        <v>0.8814704126444981</v>
      </c>
      <c r="D74" s="4">
        <v>0.29562097417705319</v>
      </c>
      <c r="E74" s="4">
        <v>0.12696805227571703</v>
      </c>
      <c r="F74" s="6">
        <f t="shared" si="1"/>
        <v>0.7303381250420059</v>
      </c>
      <c r="G74" s="4">
        <v>3.1994599092778117E-2</v>
      </c>
      <c r="H74" s="6">
        <f t="shared" si="2"/>
        <v>0.75447732456608985</v>
      </c>
      <c r="I74" s="7">
        <v>0.42994756678562751</v>
      </c>
      <c r="J74" s="4">
        <v>0.43852462899256262</v>
      </c>
      <c r="K74" s="33">
        <v>0.3348753589226206</v>
      </c>
      <c r="L74" s="5">
        <v>0.69</v>
      </c>
      <c r="M74" s="6">
        <v>0.56999999999999995</v>
      </c>
      <c r="N74" s="6">
        <v>0.56999999999999995</v>
      </c>
      <c r="O74" s="14">
        <v>0.68</v>
      </c>
      <c r="P74" s="6">
        <f t="shared" si="3"/>
        <v>0.65289546491321793</v>
      </c>
    </row>
    <row r="75" spans="1:16" x14ac:dyDescent="0.3">
      <c r="A75" s="24" t="s">
        <v>75</v>
      </c>
      <c r="B75" s="5">
        <v>15</v>
      </c>
      <c r="C75" s="6">
        <v>1.5794156834860629</v>
      </c>
      <c r="D75" s="4">
        <v>0.11494129661499691</v>
      </c>
      <c r="E75" s="4">
        <v>0.15479412968200643</v>
      </c>
      <c r="F75" s="6">
        <f t="shared" si="1"/>
        <v>1.4618007888424032</v>
      </c>
      <c r="G75" s="4">
        <v>2.5497419117986329E-2</v>
      </c>
      <c r="H75" s="6">
        <f t="shared" si="2"/>
        <v>1.5000481450950496</v>
      </c>
      <c r="I75" s="7">
        <v>0.36735067961810697</v>
      </c>
      <c r="J75" s="4">
        <v>0.35349049058318027</v>
      </c>
      <c r="K75" s="33">
        <v>0.30435440091933269</v>
      </c>
      <c r="L75" s="5">
        <v>1.18</v>
      </c>
      <c r="M75" s="6">
        <v>1.1399999999999999</v>
      </c>
      <c r="N75" s="6">
        <v>1.17</v>
      </c>
      <c r="O75" s="14">
        <v>1.21</v>
      </c>
      <c r="P75" s="6">
        <f t="shared" ref="P75:P106" si="4">AVERAGE(H75,L75:O75)</f>
        <v>1.2400096290190099</v>
      </c>
    </row>
    <row r="76" spans="1:16" x14ac:dyDescent="0.3">
      <c r="A76" s="24" t="s">
        <v>76</v>
      </c>
      <c r="B76" s="5">
        <v>30</v>
      </c>
      <c r="C76" s="6">
        <v>0.76573124729521591</v>
      </c>
      <c r="D76" s="4">
        <v>0.2141404576170382</v>
      </c>
      <c r="E76" s="4">
        <v>0.1515612598135358</v>
      </c>
      <c r="F76" s="6">
        <f t="shared" ref="F76:F106" si="5">IF($F$8="Effective",C76/(1+(1-E76)*D76),C76/(1+(1-$F$9)*D76))</f>
        <v>0.66591213653932635</v>
      </c>
      <c r="G76" s="4">
        <v>1.9853037881252991E-2</v>
      </c>
      <c r="H76" s="6">
        <f t="shared" ref="H76:H106" si="6">F76/(1-G76)</f>
        <v>0.67940029635948573</v>
      </c>
      <c r="I76" s="7">
        <v>0.32010969830420016</v>
      </c>
      <c r="J76" s="4">
        <v>0.35861307716601859</v>
      </c>
      <c r="K76" s="33">
        <v>0.55324247158034123</v>
      </c>
      <c r="L76" s="5">
        <v>0.5</v>
      </c>
      <c r="M76" s="6">
        <v>0.25</v>
      </c>
      <c r="N76" s="6">
        <v>0.52</v>
      </c>
      <c r="O76" s="14">
        <v>0.64</v>
      </c>
      <c r="P76" s="6">
        <f t="shared" si="4"/>
        <v>0.51788005927189718</v>
      </c>
    </row>
    <row r="77" spans="1:16" x14ac:dyDescent="0.3">
      <c r="A77" s="24" t="s">
        <v>26</v>
      </c>
      <c r="B77" s="5">
        <v>11</v>
      </c>
      <c r="C77" s="6">
        <v>0.39658476396369463</v>
      </c>
      <c r="D77" s="4">
        <v>0.26154702333102881</v>
      </c>
      <c r="E77" s="4">
        <v>7.3085104963766967E-2</v>
      </c>
      <c r="F77" s="6">
        <f t="shared" si="5"/>
        <v>0.33521299182761394</v>
      </c>
      <c r="G77" s="4">
        <v>1.8071939499974765E-2</v>
      </c>
      <c r="H77" s="6">
        <f t="shared" si="6"/>
        <v>0.3413824345308088</v>
      </c>
      <c r="I77" s="7">
        <v>0.46400307933045454</v>
      </c>
      <c r="J77" s="4">
        <v>0.43488529771035572</v>
      </c>
      <c r="K77" s="33">
        <v>3.780559093902808</v>
      </c>
      <c r="L77" s="5">
        <v>0.54</v>
      </c>
      <c r="M77" s="6">
        <v>0.61</v>
      </c>
      <c r="N77" s="6">
        <v>0.74</v>
      </c>
      <c r="O77" s="14">
        <v>0.53</v>
      </c>
      <c r="P77" s="6">
        <f t="shared" si="4"/>
        <v>0.55227648690616182</v>
      </c>
    </row>
    <row r="78" spans="1:16" x14ac:dyDescent="0.3">
      <c r="A78" s="24" t="s">
        <v>102</v>
      </c>
      <c r="B78" s="5">
        <v>1</v>
      </c>
      <c r="C78" s="6">
        <v>1.7665631193973943</v>
      </c>
      <c r="D78" s="4">
        <v>0</v>
      </c>
      <c r="E78" s="4">
        <v>0.34766987213357287</v>
      </c>
      <c r="F78" s="6">
        <f t="shared" si="5"/>
        <v>1.7665631193973943</v>
      </c>
      <c r="G78" s="4">
        <v>0.74261057743059222</v>
      </c>
      <c r="H78" s="6">
        <f t="shared" si="6"/>
        <v>6.8633866215734711</v>
      </c>
      <c r="I78" s="7">
        <v>0.31351351351351353</v>
      </c>
      <c r="J78" s="4">
        <v>0.29465676421160292</v>
      </c>
      <c r="K78" s="33">
        <v>0.95329057953234564</v>
      </c>
      <c r="L78" s="5">
        <v>0.78</v>
      </c>
      <c r="M78" s="6">
        <v>1.21</v>
      </c>
      <c r="N78" s="6">
        <v>6.75</v>
      </c>
      <c r="O78" s="14">
        <v>10.51</v>
      </c>
      <c r="P78" s="6">
        <f t="shared" si="4"/>
        <v>5.2226773243146933</v>
      </c>
    </row>
    <row r="79" spans="1:16" x14ac:dyDescent="0.3">
      <c r="A79" s="24" t="s">
        <v>77</v>
      </c>
      <c r="B79" s="5">
        <v>13</v>
      </c>
      <c r="C79" s="6">
        <v>1.204199594180716</v>
      </c>
      <c r="D79" s="4">
        <v>0.10857798693377815</v>
      </c>
      <c r="E79" s="4">
        <v>0.15379528100525888</v>
      </c>
      <c r="F79" s="6">
        <f t="shared" si="5"/>
        <v>1.1191398293434494</v>
      </c>
      <c r="G79" s="4">
        <v>9.6563278707703423E-3</v>
      </c>
      <c r="H79" s="6">
        <f t="shared" si="6"/>
        <v>1.1300519817906334</v>
      </c>
      <c r="I79" s="7">
        <v>0.37774559216916287</v>
      </c>
      <c r="J79" s="4">
        <v>0.38199145959921255</v>
      </c>
      <c r="K79" s="33">
        <v>2.0156746024818304</v>
      </c>
      <c r="L79" s="5">
        <v>0.93</v>
      </c>
      <c r="M79" s="6">
        <v>1.44</v>
      </c>
      <c r="N79" s="6">
        <v>0.78</v>
      </c>
      <c r="O79" s="14">
        <v>0.54</v>
      </c>
      <c r="P79" s="6">
        <f t="shared" si="4"/>
        <v>0.96401039635812658</v>
      </c>
    </row>
    <row r="80" spans="1:16" x14ac:dyDescent="0.3">
      <c r="A80" s="24" t="s">
        <v>78</v>
      </c>
      <c r="B80" s="5">
        <v>4</v>
      </c>
      <c r="C80" s="6">
        <v>0.38629174213651041</v>
      </c>
      <c r="D80" s="4">
        <v>0.12324865121855427</v>
      </c>
      <c r="E80" s="4">
        <v>0.11535326086956521</v>
      </c>
      <c r="F80" s="6">
        <f t="shared" si="5"/>
        <v>0.35561168017879052</v>
      </c>
      <c r="G80" s="4">
        <v>3.3084649444049805E-2</v>
      </c>
      <c r="H80" s="6">
        <f t="shared" si="6"/>
        <v>0.3677795372411074</v>
      </c>
      <c r="I80" s="7">
        <v>0.29235701727117397</v>
      </c>
      <c r="J80" s="4">
        <v>0.31875758814497268</v>
      </c>
      <c r="K80" s="33">
        <v>0.50524541500021147</v>
      </c>
      <c r="L80" s="5">
        <v>0.73</v>
      </c>
      <c r="M80" s="6">
        <v>0.35</v>
      </c>
      <c r="N80" s="6">
        <v>0.39</v>
      </c>
      <c r="O80" s="14">
        <v>0.57999999999999996</v>
      </c>
      <c r="P80" s="6">
        <f t="shared" si="4"/>
        <v>0.48355590744822152</v>
      </c>
    </row>
    <row r="81" spans="1:16" x14ac:dyDescent="0.3">
      <c r="A81" s="24" t="s">
        <v>106</v>
      </c>
      <c r="B81" s="5">
        <v>2</v>
      </c>
      <c r="C81" s="6">
        <v>1.4095328919710397</v>
      </c>
      <c r="D81" s="4">
        <v>0.14765735920492193</v>
      </c>
      <c r="E81" s="4">
        <v>0.12052980132450332</v>
      </c>
      <c r="F81" s="6">
        <f t="shared" si="5"/>
        <v>1.2774912073152642</v>
      </c>
      <c r="G81" s="4">
        <v>1.9175257731958766E-2</v>
      </c>
      <c r="H81" s="6">
        <f t="shared" si="6"/>
        <v>1.3024663349756214</v>
      </c>
      <c r="I81" s="7">
        <v>0.37252441037823947</v>
      </c>
      <c r="J81" s="4">
        <v>0.41522142031068543</v>
      </c>
      <c r="K81" s="33">
        <v>1.3147281928371952</v>
      </c>
      <c r="L81" s="5">
        <v>0.33</v>
      </c>
      <c r="M81" s="6">
        <v>0.56000000000000005</v>
      </c>
      <c r="N81" s="6">
        <v>0.71</v>
      </c>
      <c r="O81" s="14">
        <v>0.84</v>
      </c>
      <c r="P81" s="6">
        <f t="shared" si="4"/>
        <v>0.74849326699512431</v>
      </c>
    </row>
    <row r="82" spans="1:16" x14ac:dyDescent="0.3">
      <c r="A82" s="24" t="s">
        <v>79</v>
      </c>
      <c r="B82" s="5">
        <v>239</v>
      </c>
      <c r="C82" s="6">
        <v>0.51580653561129564</v>
      </c>
      <c r="D82" s="4">
        <v>0.10799859363592663</v>
      </c>
      <c r="E82" s="4">
        <v>0.12491322177655974</v>
      </c>
      <c r="F82" s="6">
        <f t="shared" si="5"/>
        <v>0.47955281490274332</v>
      </c>
      <c r="G82" s="4">
        <v>1.4254539778783831E-2</v>
      </c>
      <c r="H82" s="6">
        <f t="shared" si="6"/>
        <v>0.48648746989423053</v>
      </c>
      <c r="I82" s="7">
        <v>0.4593335232479287</v>
      </c>
      <c r="J82" s="4">
        <v>0.41624875693111224</v>
      </c>
      <c r="K82" s="33">
        <v>0.69064133655740079</v>
      </c>
      <c r="L82" s="5">
        <v>0.39</v>
      </c>
      <c r="M82" s="6">
        <v>0.44</v>
      </c>
      <c r="N82" s="6">
        <v>0.5</v>
      </c>
      <c r="O82" s="14">
        <v>0.46</v>
      </c>
      <c r="P82" s="6">
        <f t="shared" si="4"/>
        <v>0.45529749397884611</v>
      </c>
    </row>
    <row r="83" spans="1:16" x14ac:dyDescent="0.3">
      <c r="A83" s="24" t="s">
        <v>80</v>
      </c>
      <c r="B83" s="5">
        <v>5</v>
      </c>
      <c r="C83" s="6">
        <v>1.057754071819077</v>
      </c>
      <c r="D83" s="4">
        <v>1.5251868332477607</v>
      </c>
      <c r="E83" s="4">
        <v>4.1860465116279069E-2</v>
      </c>
      <c r="F83" s="6">
        <f t="shared" si="5"/>
        <v>0.51157783119501721</v>
      </c>
      <c r="G83" s="4">
        <v>2.0492951382613416E-3</v>
      </c>
      <c r="H83" s="6">
        <f t="shared" si="6"/>
        <v>0.51262835799679496</v>
      </c>
      <c r="I83" s="7">
        <v>0.458072054010567</v>
      </c>
      <c r="J83" s="4">
        <v>0.31564450608329009</v>
      </c>
      <c r="K83" s="33">
        <v>20.217703884871046</v>
      </c>
      <c r="L83" s="5">
        <v>1.22</v>
      </c>
      <c r="M83" s="6">
        <v>0.68</v>
      </c>
      <c r="N83" s="6">
        <v>1.34</v>
      </c>
      <c r="O83" s="14">
        <v>1.43</v>
      </c>
      <c r="P83" s="6">
        <f t="shared" si="4"/>
        <v>1.0365256715993589</v>
      </c>
    </row>
    <row r="84" spans="1:16" x14ac:dyDescent="0.3">
      <c r="A84" s="24" t="s">
        <v>81</v>
      </c>
      <c r="B84" s="5">
        <v>5</v>
      </c>
      <c r="C84" s="6">
        <v>0.75618394258887922</v>
      </c>
      <c r="D84" s="4">
        <v>3.1139620176773262E-3</v>
      </c>
      <c r="E84" s="4">
        <v>0.10313304711360054</v>
      </c>
      <c r="F84" s="6">
        <f t="shared" si="5"/>
        <v>0.75453921806275248</v>
      </c>
      <c r="G84" s="4">
        <v>4.4168648773537959E-3</v>
      </c>
      <c r="H84" s="6">
        <f t="shared" si="6"/>
        <v>0.75788670121435975</v>
      </c>
      <c r="I84" s="7">
        <v>0.40624607618152819</v>
      </c>
      <c r="J84" s="4">
        <v>0.38114372216701486</v>
      </c>
      <c r="K84" s="33">
        <v>1.5407032482637024</v>
      </c>
      <c r="L84" s="5">
        <v>1.64</v>
      </c>
      <c r="M84" s="6">
        <v>0.86</v>
      </c>
      <c r="N84" s="6">
        <v>0.56000000000000005</v>
      </c>
      <c r="O84" s="14">
        <v>0.63</v>
      </c>
      <c r="P84" s="6">
        <f t="shared" si="4"/>
        <v>0.88957734024287194</v>
      </c>
    </row>
    <row r="85" spans="1:16" x14ac:dyDescent="0.3">
      <c r="A85" s="24" t="s">
        <v>82</v>
      </c>
      <c r="B85" s="5">
        <v>13</v>
      </c>
      <c r="C85" s="6">
        <v>1.483175734558938</v>
      </c>
      <c r="D85" s="4">
        <v>2.2611159960143699E-2</v>
      </c>
      <c r="E85" s="4">
        <v>0.10778917070393357</v>
      </c>
      <c r="F85" s="6">
        <f t="shared" si="5"/>
        <v>1.4600660831283414</v>
      </c>
      <c r="G85" s="4">
        <v>2.1334038581765597E-2</v>
      </c>
      <c r="H85" s="6">
        <f t="shared" si="6"/>
        <v>1.4918942118028564</v>
      </c>
      <c r="I85" s="7">
        <v>0.47054880149727352</v>
      </c>
      <c r="J85" s="4">
        <v>0.4448479749901087</v>
      </c>
      <c r="K85" s="33" t="s">
        <v>105</v>
      </c>
      <c r="L85" s="5">
        <v>1.26</v>
      </c>
      <c r="M85" s="6">
        <v>1.23</v>
      </c>
      <c r="N85" s="6">
        <v>1.62</v>
      </c>
      <c r="O85" s="14">
        <v>0.88</v>
      </c>
      <c r="P85" s="6">
        <f t="shared" si="4"/>
        <v>1.2963788423605711</v>
      </c>
    </row>
    <row r="86" spans="1:16" x14ac:dyDescent="0.3">
      <c r="A86" s="24" t="s">
        <v>83</v>
      </c>
      <c r="B86" s="5">
        <v>28</v>
      </c>
      <c r="C86" s="6">
        <v>1.0387100102354028</v>
      </c>
      <c r="D86" s="4">
        <v>0.15526257701754026</v>
      </c>
      <c r="E86" s="4">
        <v>0.18873789344813879</v>
      </c>
      <c r="F86" s="6">
        <f t="shared" si="5"/>
        <v>0.93688570769235135</v>
      </c>
      <c r="G86" s="4">
        <v>1.1062110132842144E-2</v>
      </c>
      <c r="H86" s="6">
        <f t="shared" si="6"/>
        <v>0.94736556996334875</v>
      </c>
      <c r="I86" s="7">
        <v>0.40442153506472217</v>
      </c>
      <c r="J86" s="4">
        <v>0.38017190805270007</v>
      </c>
      <c r="K86" s="33">
        <v>2.3316188868343524</v>
      </c>
      <c r="L86" s="5">
        <v>1.33</v>
      </c>
      <c r="M86" s="6">
        <v>0.79</v>
      </c>
      <c r="N86" s="6">
        <v>0.64</v>
      </c>
      <c r="O86" s="14">
        <v>1.1200000000000001</v>
      </c>
      <c r="P86" s="6">
        <f t="shared" si="4"/>
        <v>0.96547311399267</v>
      </c>
    </row>
    <row r="87" spans="1:16" x14ac:dyDescent="0.3">
      <c r="A87" s="24" t="s">
        <v>84</v>
      </c>
      <c r="B87" s="5">
        <v>16</v>
      </c>
      <c r="C87" s="6">
        <v>1.2650095927641021</v>
      </c>
      <c r="D87" s="4">
        <v>0.20387656646157135</v>
      </c>
      <c r="E87" s="4">
        <v>0.18268172414916209</v>
      </c>
      <c r="F87" s="6">
        <f t="shared" si="5"/>
        <v>1.1070224390548151</v>
      </c>
      <c r="G87" s="4">
        <v>1.328055723275935E-2</v>
      </c>
      <c r="H87" s="6">
        <f t="shared" si="6"/>
        <v>1.1219221909220582</v>
      </c>
      <c r="I87" s="7">
        <v>0.39632249530862135</v>
      </c>
      <c r="J87" s="4">
        <v>0.32412141394063421</v>
      </c>
      <c r="K87" s="33">
        <v>0.32816423781178705</v>
      </c>
      <c r="L87" s="5">
        <v>0.85</v>
      </c>
      <c r="M87" s="6">
        <v>0.6</v>
      </c>
      <c r="N87" s="6">
        <v>1.21</v>
      </c>
      <c r="O87" s="14">
        <v>1.49</v>
      </c>
      <c r="P87" s="6">
        <f t="shared" si="4"/>
        <v>1.0543844381844116</v>
      </c>
    </row>
    <row r="88" spans="1:16" x14ac:dyDescent="0.3">
      <c r="A88" s="24" t="s">
        <v>27</v>
      </c>
      <c r="B88" s="5">
        <v>8</v>
      </c>
      <c r="C88" s="6">
        <v>2.0810262851872858</v>
      </c>
      <c r="D88" s="4">
        <v>7.7431358381502891E-2</v>
      </c>
      <c r="E88" s="4">
        <v>0.11788711234441789</v>
      </c>
      <c r="F88" s="6">
        <f t="shared" si="5"/>
        <v>1.9740300076998523</v>
      </c>
      <c r="G88" s="4">
        <v>4.8317925916984365E-3</v>
      </c>
      <c r="H88" s="6">
        <f t="shared" si="6"/>
        <v>1.9836144211648226</v>
      </c>
      <c r="I88" s="7">
        <v>0.50647654784365181</v>
      </c>
      <c r="J88" s="4">
        <v>0.5517693124812344</v>
      </c>
      <c r="K88" s="33">
        <v>14.828496401104459</v>
      </c>
      <c r="L88" s="5">
        <v>0.74</v>
      </c>
      <c r="M88" s="6">
        <v>0.73</v>
      </c>
      <c r="N88" s="6">
        <v>1.1599999999999999</v>
      </c>
      <c r="O88" s="14">
        <v>1.77</v>
      </c>
      <c r="P88" s="6">
        <f t="shared" si="4"/>
        <v>1.2767228842329643</v>
      </c>
    </row>
    <row r="89" spans="1:16" x14ac:dyDescent="0.3">
      <c r="A89" s="24" t="s">
        <v>103</v>
      </c>
      <c r="B89" s="5">
        <v>1</v>
      </c>
      <c r="C89" s="6">
        <v>1.8796577631473141</v>
      </c>
      <c r="D89" s="4">
        <v>3.2656113673189581E-2</v>
      </c>
      <c r="E89" s="4">
        <v>0.2245689655172414</v>
      </c>
      <c r="F89" s="6">
        <f t="shared" si="5"/>
        <v>1.8376503989241202</v>
      </c>
      <c r="G89" s="4">
        <v>7.8575739287869636E-3</v>
      </c>
      <c r="H89" s="6">
        <f t="shared" si="6"/>
        <v>1.8522042305972499</v>
      </c>
      <c r="I89" s="7">
        <v>0.28117048346055978</v>
      </c>
      <c r="J89" s="4">
        <v>0.36492629392796572</v>
      </c>
      <c r="K89" s="33">
        <v>1.2372784378400332</v>
      </c>
      <c r="L89" s="5" t="s">
        <v>105</v>
      </c>
      <c r="M89" s="6" t="s">
        <v>105</v>
      </c>
      <c r="N89" s="6">
        <v>2.58</v>
      </c>
      <c r="O89" s="14">
        <v>3.2</v>
      </c>
      <c r="P89" s="6">
        <f t="shared" si="4"/>
        <v>2.54406807686575</v>
      </c>
    </row>
    <row r="90" spans="1:16" x14ac:dyDescent="0.3">
      <c r="A90" s="24" t="s">
        <v>85</v>
      </c>
      <c r="B90" s="5">
        <v>20</v>
      </c>
      <c r="C90" s="6">
        <v>1.2451412260921859</v>
      </c>
      <c r="D90" s="4">
        <v>0.29419629992605922</v>
      </c>
      <c r="E90" s="4">
        <v>0.12556698656300319</v>
      </c>
      <c r="F90" s="6">
        <f t="shared" si="5"/>
        <v>1.0325089974160659</v>
      </c>
      <c r="G90" s="4">
        <v>3.1470848056537097E-2</v>
      </c>
      <c r="H90" s="6">
        <f t="shared" si="6"/>
        <v>1.0660587710181157</v>
      </c>
      <c r="I90" s="7">
        <v>0.41679489168699624</v>
      </c>
      <c r="J90" s="4">
        <v>0.43861706594169447</v>
      </c>
      <c r="K90" s="33">
        <v>0.31693859956015902</v>
      </c>
      <c r="L90" s="5">
        <v>0.92</v>
      </c>
      <c r="M90" s="6">
        <v>0.65</v>
      </c>
      <c r="N90" s="6">
        <v>1.05</v>
      </c>
      <c r="O90" s="14">
        <v>1.02</v>
      </c>
      <c r="P90" s="6">
        <f t="shared" si="4"/>
        <v>0.94121175420362313</v>
      </c>
    </row>
    <row r="91" spans="1:16" x14ac:dyDescent="0.3">
      <c r="A91" s="24" t="s">
        <v>28</v>
      </c>
      <c r="B91" s="5">
        <v>12</v>
      </c>
      <c r="C91" s="6">
        <v>0.39874858352385439</v>
      </c>
      <c r="D91" s="4">
        <v>3.9749458690916423E-2</v>
      </c>
      <c r="E91" s="4">
        <v>0.16645952621657509</v>
      </c>
      <c r="F91" s="6">
        <f t="shared" si="5"/>
        <v>0.38795391289950948</v>
      </c>
      <c r="G91" s="4">
        <v>7.0224477566133495E-3</v>
      </c>
      <c r="H91" s="6">
        <f t="shared" si="6"/>
        <v>0.3906975661464086</v>
      </c>
      <c r="I91" s="7">
        <v>0.37714552251407268</v>
      </c>
      <c r="J91" s="4">
        <v>0.33130119483757803</v>
      </c>
      <c r="K91" s="33">
        <v>0.4651966762567244</v>
      </c>
      <c r="L91" s="5">
        <v>1</v>
      </c>
      <c r="M91" s="6">
        <v>1.01</v>
      </c>
      <c r="N91" s="6">
        <v>1.05</v>
      </c>
      <c r="O91" s="14">
        <v>1.08</v>
      </c>
      <c r="P91" s="6">
        <f t="shared" si="4"/>
        <v>0.90613951322928177</v>
      </c>
    </row>
    <row r="92" spans="1:16" x14ac:dyDescent="0.3">
      <c r="A92" s="24" t="s">
        <v>86</v>
      </c>
      <c r="B92" s="5">
        <v>7</v>
      </c>
      <c r="C92" s="6">
        <v>1.1856349576007208</v>
      </c>
      <c r="D92" s="4">
        <v>7.4182791137794874E-3</v>
      </c>
      <c r="E92" s="4">
        <v>0.16397689836383883</v>
      </c>
      <c r="F92" s="6">
        <f t="shared" si="5"/>
        <v>1.179510003504278</v>
      </c>
      <c r="G92" s="4">
        <v>3.2753404217637248E-2</v>
      </c>
      <c r="H92" s="6">
        <f t="shared" si="6"/>
        <v>1.2194511809578661</v>
      </c>
      <c r="I92" s="7">
        <v>0.36858701008137118</v>
      </c>
      <c r="J92" s="4">
        <v>0.38610850108824757</v>
      </c>
      <c r="K92" s="33">
        <v>0.89508572016016108</v>
      </c>
      <c r="L92" s="5">
        <v>0.92</v>
      </c>
      <c r="M92" s="6">
        <v>0.59</v>
      </c>
      <c r="N92" s="6">
        <v>1.1599999999999999</v>
      </c>
      <c r="O92" s="14">
        <v>1.1299999999999999</v>
      </c>
      <c r="P92" s="6">
        <f t="shared" si="4"/>
        <v>1.0038902361915731</v>
      </c>
    </row>
    <row r="93" spans="1:16" x14ac:dyDescent="0.3">
      <c r="A93" s="24" t="s">
        <v>87</v>
      </c>
      <c r="B93" s="5">
        <v>7</v>
      </c>
      <c r="C93" s="6">
        <v>0.48524858120292436</v>
      </c>
      <c r="D93" s="4">
        <v>2.2758391647099262E-2</v>
      </c>
      <c r="E93" s="4">
        <v>4.8161437227916548E-2</v>
      </c>
      <c r="F93" s="6">
        <f t="shared" si="5"/>
        <v>0.47763936853233191</v>
      </c>
      <c r="G93" s="4">
        <v>2.1995613410430971E-2</v>
      </c>
      <c r="H93" s="6">
        <f t="shared" si="6"/>
        <v>0.48838162188405282</v>
      </c>
      <c r="I93" s="7">
        <v>0.46948565234336348</v>
      </c>
      <c r="J93" s="4">
        <v>0.44143733373256488</v>
      </c>
      <c r="K93" s="33">
        <v>38.253387323238734</v>
      </c>
      <c r="L93" s="5">
        <v>0.33</v>
      </c>
      <c r="M93" s="6">
        <v>1.04</v>
      </c>
      <c r="N93" s="6">
        <v>0.52</v>
      </c>
      <c r="O93" s="14">
        <v>0.65</v>
      </c>
      <c r="P93" s="6">
        <f t="shared" si="4"/>
        <v>0.60567632437681052</v>
      </c>
    </row>
    <row r="94" spans="1:16" x14ac:dyDescent="0.3">
      <c r="A94" s="24" t="s">
        <v>88</v>
      </c>
      <c r="B94" s="5">
        <v>74</v>
      </c>
      <c r="C94" s="6">
        <v>1.1671560519201296</v>
      </c>
      <c r="D94" s="4">
        <v>3.0799301852675133E-2</v>
      </c>
      <c r="E94" s="4">
        <v>0.15606682442796727</v>
      </c>
      <c r="F94" s="6">
        <f t="shared" si="5"/>
        <v>1.1425237972072932</v>
      </c>
      <c r="G94" s="4">
        <v>7.9202950498007005E-2</v>
      </c>
      <c r="H94" s="6">
        <f t="shared" si="6"/>
        <v>1.2407987165306618</v>
      </c>
      <c r="I94" s="7">
        <v>0.39663285959353439</v>
      </c>
      <c r="J94" s="4">
        <v>0.44344889577218205</v>
      </c>
      <c r="K94" s="33">
        <v>0.35057426026616506</v>
      </c>
      <c r="L94" s="5">
        <v>0.79</v>
      </c>
      <c r="M94" s="6">
        <v>0.83</v>
      </c>
      <c r="N94" s="6">
        <v>1.2</v>
      </c>
      <c r="O94" s="14">
        <v>1.2</v>
      </c>
      <c r="P94" s="6">
        <f t="shared" si="4"/>
        <v>1.0521597433061323</v>
      </c>
    </row>
    <row r="95" spans="1:16" x14ac:dyDescent="0.3">
      <c r="A95" s="24" t="s">
        <v>29</v>
      </c>
      <c r="B95" s="5">
        <v>157</v>
      </c>
      <c r="C95" s="6">
        <v>1.1514794266256503</v>
      </c>
      <c r="D95" s="4">
        <v>0.43954774964347793</v>
      </c>
      <c r="E95" s="4">
        <v>0.17387061689481043</v>
      </c>
      <c r="F95" s="6">
        <f t="shared" si="5"/>
        <v>0.880549072376141</v>
      </c>
      <c r="G95" s="4">
        <v>5.4846872301625008E-2</v>
      </c>
      <c r="H95" s="6">
        <f t="shared" si="6"/>
        <v>0.93164699620731617</v>
      </c>
      <c r="I95" s="7">
        <v>0.3973726325476617</v>
      </c>
      <c r="J95" s="4">
        <v>0.40424857201362974</v>
      </c>
      <c r="K95" s="33">
        <v>0.88723568982759415</v>
      </c>
      <c r="L95" s="5">
        <v>0.81</v>
      </c>
      <c r="M95" s="6">
        <v>0.54</v>
      </c>
      <c r="N95" s="6">
        <v>0.74</v>
      </c>
      <c r="O95" s="14">
        <v>1.01</v>
      </c>
      <c r="P95" s="6">
        <f t="shared" si="4"/>
        <v>0.80632939924146318</v>
      </c>
    </row>
    <row r="96" spans="1:16" x14ac:dyDescent="0.3">
      <c r="A96" s="24" t="s">
        <v>89</v>
      </c>
      <c r="B96" s="5">
        <v>3</v>
      </c>
      <c r="C96" s="6">
        <v>1.8613970815742962</v>
      </c>
      <c r="D96" s="4">
        <v>1.0589427882478144</v>
      </c>
      <c r="E96" s="4">
        <v>0.10131643271178153</v>
      </c>
      <c r="F96" s="6">
        <f t="shared" si="5"/>
        <v>1.0689943679451575</v>
      </c>
      <c r="G96" s="4">
        <v>1.3659575442533605E-2</v>
      </c>
      <c r="H96" s="6">
        <f t="shared" si="6"/>
        <v>1.0837985966404802</v>
      </c>
      <c r="I96" s="7">
        <v>0.33123358123358121</v>
      </c>
      <c r="J96" s="4">
        <v>0.35056885296082269</v>
      </c>
      <c r="K96" s="33">
        <v>0.79091121837695688</v>
      </c>
      <c r="L96" s="5">
        <v>0.68</v>
      </c>
      <c r="M96" s="6">
        <v>0.57999999999999996</v>
      </c>
      <c r="N96" s="6">
        <v>0.73</v>
      </c>
      <c r="O96" s="14">
        <v>0.94</v>
      </c>
      <c r="P96" s="6">
        <f t="shared" si="4"/>
        <v>0.80275971932809609</v>
      </c>
    </row>
    <row r="97" spans="1:16" s="12" customFormat="1" x14ac:dyDescent="0.3">
      <c r="A97" s="24" t="s">
        <v>30</v>
      </c>
      <c r="B97" s="5">
        <v>20</v>
      </c>
      <c r="C97" s="6">
        <v>1.1974153676484665</v>
      </c>
      <c r="D97" s="4">
        <v>0.22230666358609066</v>
      </c>
      <c r="E97" s="4">
        <v>0.11722419501675685</v>
      </c>
      <c r="F97" s="6">
        <f t="shared" si="5"/>
        <v>1.036171835147071</v>
      </c>
      <c r="G97" s="4">
        <v>4.2778278843136064E-2</v>
      </c>
      <c r="H97" s="6">
        <f t="shared" si="6"/>
        <v>1.0824783978938453</v>
      </c>
      <c r="I97" s="7">
        <v>0.38184264513711458</v>
      </c>
      <c r="J97" s="4">
        <v>0.40275333998698254</v>
      </c>
      <c r="K97" s="33">
        <v>1.3911171210280979</v>
      </c>
      <c r="L97" s="28">
        <v>0.77</v>
      </c>
      <c r="M97" s="6">
        <v>0.75</v>
      </c>
      <c r="N97" s="6">
        <v>1.2</v>
      </c>
      <c r="O97" s="14">
        <v>1.28</v>
      </c>
      <c r="P97" s="6">
        <f t="shared" si="4"/>
        <v>1.0164956795787692</v>
      </c>
    </row>
    <row r="98" spans="1:16" x14ac:dyDescent="0.3">
      <c r="A98" s="24" t="s">
        <v>31</v>
      </c>
      <c r="B98" s="5">
        <v>13</v>
      </c>
      <c r="C98" s="6">
        <v>1.1145609245076868</v>
      </c>
      <c r="D98" s="4">
        <v>0.68860172547888043</v>
      </c>
      <c r="E98" s="4">
        <v>9.6602080308537897E-2</v>
      </c>
      <c r="F98" s="6">
        <f t="shared" si="5"/>
        <v>0.75205463903969538</v>
      </c>
      <c r="G98" s="4">
        <v>1.0837271125565996E-2</v>
      </c>
      <c r="H98" s="6">
        <f t="shared" si="6"/>
        <v>0.76029415290996316</v>
      </c>
      <c r="I98" s="7">
        <v>0.42323839897600551</v>
      </c>
      <c r="J98" s="4">
        <v>0.41913683167220067</v>
      </c>
      <c r="K98" s="33">
        <v>0.7089720322558708</v>
      </c>
      <c r="L98" s="5">
        <v>0.41</v>
      </c>
      <c r="M98" s="6">
        <v>0.21</v>
      </c>
      <c r="N98" s="6">
        <v>0.96</v>
      </c>
      <c r="O98" s="14">
        <v>1.01</v>
      </c>
      <c r="P98" s="6">
        <f t="shared" si="4"/>
        <v>0.67005883058199256</v>
      </c>
    </row>
    <row r="99" spans="1:16" x14ac:dyDescent="0.3">
      <c r="A99" s="24" t="s">
        <v>96</v>
      </c>
      <c r="B99" s="5">
        <v>5</v>
      </c>
      <c r="C99" s="6">
        <v>0.64652165230236391</v>
      </c>
      <c r="D99" s="4">
        <v>1.4737484500929945E-3</v>
      </c>
      <c r="E99" s="4">
        <v>0.20366835139927225</v>
      </c>
      <c r="F99" s="6">
        <f t="shared" si="5"/>
        <v>0.64585537245446656</v>
      </c>
      <c r="G99" s="4">
        <v>1.1654282981012039E-2</v>
      </c>
      <c r="H99" s="6">
        <f t="shared" si="6"/>
        <v>0.65347110968667099</v>
      </c>
      <c r="I99" s="7">
        <v>0.30500193307324325</v>
      </c>
      <c r="J99" s="4">
        <v>0.2434573658740396</v>
      </c>
      <c r="K99" s="33">
        <v>1.5463676640157538</v>
      </c>
      <c r="L99" s="5">
        <v>0.92</v>
      </c>
      <c r="M99" s="6">
        <v>0.69</v>
      </c>
      <c r="N99" s="6">
        <v>0.94</v>
      </c>
      <c r="O99" s="14">
        <v>1.02</v>
      </c>
      <c r="P99" s="6">
        <f t="shared" si="4"/>
        <v>0.84469422193733412</v>
      </c>
    </row>
    <row r="100" spans="1:16" x14ac:dyDescent="0.3">
      <c r="A100" s="24" t="s">
        <v>90</v>
      </c>
      <c r="B100" s="5">
        <v>38</v>
      </c>
      <c r="C100" s="6">
        <v>1.1253526734430557</v>
      </c>
      <c r="D100" s="4">
        <v>0.24592161060254356</v>
      </c>
      <c r="E100" s="4">
        <v>0.12696897214323852</v>
      </c>
      <c r="F100" s="6">
        <f t="shared" si="5"/>
        <v>0.96007964126281164</v>
      </c>
      <c r="G100" s="4">
        <v>3.8161762196900026E-2</v>
      </c>
      <c r="H100" s="6">
        <f t="shared" si="6"/>
        <v>0.99817162962422346</v>
      </c>
      <c r="I100" s="7">
        <v>0.40609618592611008</v>
      </c>
      <c r="J100" s="4">
        <v>0.41032010456917534</v>
      </c>
      <c r="K100" s="33">
        <v>0.29844836218346704</v>
      </c>
      <c r="L100" s="5">
        <v>0.68</v>
      </c>
      <c r="M100" s="6">
        <v>0.41</v>
      </c>
      <c r="N100" s="6">
        <v>0.77</v>
      </c>
      <c r="O100" s="14">
        <v>0.99</v>
      </c>
      <c r="P100" s="6">
        <f t="shared" si="4"/>
        <v>0.76963432592484471</v>
      </c>
    </row>
    <row r="101" spans="1:16" x14ac:dyDescent="0.3">
      <c r="A101" s="24" t="s">
        <v>91</v>
      </c>
      <c r="B101" s="5">
        <v>1</v>
      </c>
      <c r="C101" s="6">
        <v>1.4774551454532636</v>
      </c>
      <c r="D101" s="4">
        <v>1.6896177676453825E-2</v>
      </c>
      <c r="E101" s="4">
        <v>0.24298056155507561</v>
      </c>
      <c r="F101" s="6">
        <f t="shared" si="5"/>
        <v>1.4601850630670048</v>
      </c>
      <c r="G101" s="4">
        <v>7.5031639848128731E-2</v>
      </c>
      <c r="H101" s="6">
        <f t="shared" si="6"/>
        <v>1.5786324440624715</v>
      </c>
      <c r="I101" s="7">
        <v>0.19880239520958082</v>
      </c>
      <c r="J101" s="4">
        <v>0.24372825346779461</v>
      </c>
      <c r="K101" s="33">
        <v>0.20964610250038443</v>
      </c>
      <c r="L101" s="5">
        <v>1.25</v>
      </c>
      <c r="M101" s="6">
        <v>0.68</v>
      </c>
      <c r="N101" s="6">
        <v>1.52</v>
      </c>
      <c r="O101" s="14">
        <v>1.91</v>
      </c>
      <c r="P101" s="6">
        <f t="shared" si="4"/>
        <v>1.3877264888124945</v>
      </c>
    </row>
    <row r="102" spans="1:16" x14ac:dyDescent="0.3">
      <c r="A102" s="24" t="s">
        <v>32</v>
      </c>
      <c r="B102" s="5">
        <v>12</v>
      </c>
      <c r="C102" s="6">
        <v>0.83569116838190649</v>
      </c>
      <c r="D102" s="4">
        <v>0.19635644776953898</v>
      </c>
      <c r="E102" s="4">
        <v>0.19835052501203654</v>
      </c>
      <c r="F102" s="6">
        <f t="shared" si="5"/>
        <v>0.73470616366566377</v>
      </c>
      <c r="G102" s="4">
        <v>1.2906549637194542E-2</v>
      </c>
      <c r="H102" s="6">
        <f t="shared" si="6"/>
        <v>0.74431267211389462</v>
      </c>
      <c r="I102" s="7">
        <v>0.44351265465024653</v>
      </c>
      <c r="J102" s="4">
        <v>0.42673502523693091</v>
      </c>
      <c r="K102" s="33">
        <v>0.64351540499877913</v>
      </c>
      <c r="L102" s="5">
        <v>1.88</v>
      </c>
      <c r="M102" s="6">
        <v>0.78</v>
      </c>
      <c r="N102" s="6">
        <v>0.71</v>
      </c>
      <c r="O102" s="14">
        <v>0.7</v>
      </c>
      <c r="P102" s="6">
        <f t="shared" si="4"/>
        <v>0.96286253442277892</v>
      </c>
    </row>
    <row r="103" spans="1:16" x14ac:dyDescent="0.3">
      <c r="A103" s="24" t="s">
        <v>150</v>
      </c>
      <c r="B103" s="5">
        <v>0</v>
      </c>
      <c r="C103" s="6">
        <v>0</v>
      </c>
      <c r="D103" s="4" t="s">
        <v>105</v>
      </c>
      <c r="E103" s="4">
        <v>0</v>
      </c>
      <c r="F103" s="6" t="s">
        <v>105</v>
      </c>
      <c r="G103" s="4" t="s">
        <v>105</v>
      </c>
      <c r="H103" s="6" t="s">
        <v>105</v>
      </c>
      <c r="I103" s="7">
        <v>0</v>
      </c>
      <c r="J103" s="4">
        <v>0</v>
      </c>
      <c r="K103" s="4" t="s">
        <v>105</v>
      </c>
      <c r="L103" s="5">
        <v>0.81</v>
      </c>
      <c r="M103" s="6" t="s">
        <v>105</v>
      </c>
      <c r="N103" s="6" t="s">
        <v>105</v>
      </c>
      <c r="O103" s="14" t="s">
        <v>105</v>
      </c>
      <c r="P103" s="6">
        <f t="shared" si="4"/>
        <v>0.81</v>
      </c>
    </row>
    <row r="104" spans="1:16" x14ac:dyDescent="0.3">
      <c r="A104" s="24" t="s">
        <v>94</v>
      </c>
      <c r="B104" s="5">
        <v>1</v>
      </c>
      <c r="C104" s="6">
        <v>1.7252720007572537</v>
      </c>
      <c r="D104" s="4">
        <v>0.19130787977254265</v>
      </c>
      <c r="E104" s="4">
        <v>0.2073076923076923</v>
      </c>
      <c r="F104" s="6">
        <f t="shared" si="5"/>
        <v>1.5215172353277067</v>
      </c>
      <c r="G104" s="4">
        <v>0.12308216842823048</v>
      </c>
      <c r="H104" s="6">
        <f t="shared" si="6"/>
        <v>1.7350738923857558</v>
      </c>
      <c r="I104" s="7">
        <v>0.26890756302521013</v>
      </c>
      <c r="J104" s="4">
        <v>0.38601599519105023</v>
      </c>
      <c r="K104" s="33">
        <v>0.2073856550222983</v>
      </c>
      <c r="L104" s="5">
        <v>0.81</v>
      </c>
      <c r="M104" s="6">
        <v>0.81</v>
      </c>
      <c r="N104" s="6">
        <v>2.37</v>
      </c>
      <c r="O104" s="14">
        <v>2.21</v>
      </c>
      <c r="P104" s="6">
        <f t="shared" si="4"/>
        <v>1.5870147784771513</v>
      </c>
    </row>
    <row r="105" spans="1:16" s="1" customFormat="1" x14ac:dyDescent="0.3">
      <c r="A105" s="24" t="s">
        <v>144</v>
      </c>
      <c r="B105" s="5">
        <v>4149</v>
      </c>
      <c r="C105" s="6">
        <v>0.93980117454820322</v>
      </c>
      <c r="D105" s="4">
        <v>0.36513985447373581</v>
      </c>
      <c r="E105" s="4">
        <v>0.1629281844632029</v>
      </c>
      <c r="F105" s="6">
        <f t="shared" si="5"/>
        <v>0.7484889676437565</v>
      </c>
      <c r="G105" s="4">
        <v>6.1029723321207138E-2</v>
      </c>
      <c r="H105" s="6">
        <f t="shared" si="6"/>
        <v>0.79713808438241218</v>
      </c>
      <c r="I105" s="7">
        <v>0.40129017907436759</v>
      </c>
      <c r="J105" s="4">
        <v>0.38601599519105023</v>
      </c>
      <c r="K105" s="33">
        <v>0.42878392354298667</v>
      </c>
      <c r="L105" s="11">
        <v>0.74</v>
      </c>
      <c r="M105" s="6">
        <v>0.57999999999999996</v>
      </c>
      <c r="N105" s="6">
        <v>0.81</v>
      </c>
      <c r="O105" s="14">
        <v>0.9</v>
      </c>
      <c r="P105" s="6">
        <f t="shared" si="4"/>
        <v>0.76542761687648242</v>
      </c>
    </row>
    <row r="106" spans="1:16" s="1" customFormat="1" x14ac:dyDescent="0.3">
      <c r="A106" s="24" t="s">
        <v>104</v>
      </c>
      <c r="B106" s="5">
        <v>3577</v>
      </c>
      <c r="C106" s="6">
        <v>0.96282521536507126</v>
      </c>
      <c r="D106" s="4">
        <v>0.2138770099601193</v>
      </c>
      <c r="E106" s="4">
        <v>0.16534574987339856</v>
      </c>
      <c r="F106" s="6">
        <f t="shared" si="5"/>
        <v>0.83744765504384733</v>
      </c>
      <c r="G106" s="4">
        <v>3.1409890930138566E-2</v>
      </c>
      <c r="H106" s="6">
        <f t="shared" si="6"/>
        <v>0.86460479742875918</v>
      </c>
      <c r="I106" s="7">
        <v>0.39934147366044925</v>
      </c>
      <c r="J106" s="4">
        <v>0.38253219220011508</v>
      </c>
      <c r="K106" s="33">
        <v>0.43210724611836659</v>
      </c>
      <c r="L106" s="11">
        <v>0.79</v>
      </c>
      <c r="M106" s="6">
        <v>0.62</v>
      </c>
      <c r="N106" s="6">
        <v>0.88</v>
      </c>
      <c r="O106" s="14">
        <v>0.97</v>
      </c>
      <c r="P106" s="6">
        <f t="shared" si="4"/>
        <v>0.82492095948575184</v>
      </c>
    </row>
  </sheetData>
  <mergeCells count="8">
    <mergeCell ref="B1:G1"/>
    <mergeCell ref="B2:G2"/>
    <mergeCell ref="B4:G4"/>
    <mergeCell ref="B5:G5"/>
    <mergeCell ref="B6:G6"/>
    <mergeCell ref="B7:G7"/>
    <mergeCell ref="B3:E3"/>
    <mergeCell ref="F3:G3"/>
  </mergeCells>
  <phoneticPr fontId="1" type="noConversion"/>
  <dataValidations count="1">
    <dataValidation type="list" allowBlank="1" showInputMessage="1" showErrorMessage="1" sqref="F8">
      <formula1>$Q$7:$Q$8</formula1>
    </dataValidation>
  </dataValidations>
  <pageMargins left="0.75" right="0.75" top="1" bottom="1" header="0.5" footer="0.5"/>
  <pageSetup scale="60" orientation="landscape" horizontalDpi="4294967292" verticalDpi="4294967292"/>
  <headerFooter alignWithMargin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6" x14ac:dyDescent="0.3"/>
  <cols>
    <col min="1" max="256" width="11.19921875" customWidth="1"/>
  </cols>
  <sheetData>
    <row r="1" spans="1:1" x14ac:dyDescent="0.3">
      <c r="A1" t="s">
        <v>111</v>
      </c>
    </row>
    <row r="2" spans="1:1" x14ac:dyDescent="0.3">
      <c r="A2" t="s">
        <v>109</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Explanation &amp; FAQs</vt:lpstr>
      <vt:lpstr>Industry Averages</vt:lpstr>
      <vt:lpstr>Input Choices</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2014-01-12T16:51:23Z</cp:lastPrinted>
  <dcterms:created xsi:type="dcterms:W3CDTF">2014-01-06T21:28:12Z</dcterms:created>
  <dcterms:modified xsi:type="dcterms:W3CDTF">2023-10-18T18:40:39Z</dcterms:modified>
</cp:coreProperties>
</file>