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mc:AlternateContent xmlns:mc="http://schemas.openxmlformats.org/markup-compatibility/2006">
    <mc:Choice Requires="x15">
      <x15ac:absPath xmlns:x15ac="http://schemas.microsoft.com/office/spreadsheetml/2010/11/ac" url="C:\Users\Dennis Iweze\Downloads\"/>
    </mc:Choice>
  </mc:AlternateContent>
  <xr:revisionPtr revIDLastSave="0" documentId="8_{241B9BC7-FC80-4897-B532-0D38E8DB5CF6}" xr6:coauthVersionLast="47" xr6:coauthVersionMax="47" xr10:uidLastSave="{00000000-0000-0000-0000-000000000000}"/>
  <bookViews>
    <workbookView xWindow="-108" yWindow="-108" windowWidth="23256" windowHeight="12456" tabRatio="500" activeTab="1"/>
  </bookViews>
  <sheets>
    <sheet name="Explanations &amp; FAQ" sheetId="3" r:id="rId1"/>
    <sheet name="Industry Averages" sheetId="1" r:id="rId2"/>
    <sheet name="Input Choices" sheetId="2" r:id="rId3"/>
  </sheets>
  <definedNames>
    <definedName name="_xlnm.Print_Titles" localSheetId="1">'Industry Averages'!$10:$10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6" i="1" l="1"/>
  <c r="H106" i="1"/>
  <c r="F105" i="1"/>
  <c r="H105" i="1"/>
  <c r="F104" i="1"/>
  <c r="H104" i="1"/>
  <c r="F103" i="1"/>
  <c r="H103" i="1"/>
  <c r="F102" i="1"/>
  <c r="H102" i="1"/>
  <c r="F101" i="1"/>
  <c r="H101" i="1"/>
  <c r="F100" i="1"/>
  <c r="H100" i="1"/>
  <c r="F99" i="1"/>
  <c r="H99" i="1"/>
  <c r="F98" i="1"/>
  <c r="H98" i="1"/>
  <c r="F97" i="1"/>
  <c r="H97" i="1"/>
  <c r="F96" i="1"/>
  <c r="H96" i="1"/>
  <c r="F95" i="1"/>
  <c r="H95" i="1"/>
  <c r="F94" i="1"/>
  <c r="H94" i="1"/>
  <c r="F93" i="1"/>
  <c r="H93" i="1"/>
  <c r="F92" i="1"/>
  <c r="H92" i="1"/>
  <c r="F91" i="1"/>
  <c r="H91" i="1"/>
  <c r="F90" i="1"/>
  <c r="H90" i="1"/>
  <c r="F89" i="1"/>
  <c r="H89" i="1"/>
  <c r="F88" i="1"/>
  <c r="H88" i="1"/>
  <c r="F87" i="1"/>
  <c r="H87" i="1"/>
  <c r="F86" i="1"/>
  <c r="H86" i="1"/>
  <c r="F85" i="1"/>
  <c r="H85" i="1"/>
  <c r="F84" i="1"/>
  <c r="H84" i="1"/>
  <c r="F83" i="1"/>
  <c r="H83" i="1"/>
  <c r="F82" i="1"/>
  <c r="H82" i="1"/>
  <c r="F81" i="1"/>
  <c r="H81" i="1"/>
  <c r="F80" i="1"/>
  <c r="H80" i="1"/>
  <c r="F79" i="1"/>
  <c r="H79" i="1"/>
  <c r="F78" i="1"/>
  <c r="H78" i="1"/>
  <c r="F77" i="1"/>
  <c r="H77" i="1"/>
  <c r="F76" i="1"/>
  <c r="H76" i="1"/>
  <c r="F75" i="1"/>
  <c r="H75" i="1"/>
  <c r="F74" i="1"/>
  <c r="H74" i="1"/>
  <c r="F73" i="1"/>
  <c r="H73" i="1"/>
  <c r="F72" i="1"/>
  <c r="H72" i="1"/>
  <c r="F71" i="1"/>
  <c r="H71" i="1"/>
  <c r="F70" i="1"/>
  <c r="H70" i="1"/>
  <c r="F69" i="1"/>
  <c r="H69" i="1"/>
  <c r="F68" i="1"/>
  <c r="H68" i="1"/>
  <c r="F67" i="1"/>
  <c r="H67" i="1"/>
  <c r="F66" i="1"/>
  <c r="H66" i="1"/>
  <c r="F65" i="1"/>
  <c r="H65" i="1"/>
  <c r="F64" i="1"/>
  <c r="H64" i="1"/>
  <c r="F63" i="1"/>
  <c r="H63" i="1"/>
  <c r="F62" i="1"/>
  <c r="H62" i="1"/>
  <c r="F61" i="1"/>
  <c r="H61" i="1"/>
  <c r="F60" i="1"/>
  <c r="H60" i="1"/>
  <c r="F59" i="1"/>
  <c r="H59" i="1"/>
  <c r="F58" i="1"/>
  <c r="H58" i="1"/>
  <c r="F57" i="1"/>
  <c r="H57" i="1"/>
  <c r="F56" i="1"/>
  <c r="H56" i="1"/>
  <c r="F55" i="1"/>
  <c r="H55" i="1"/>
  <c r="F54" i="1"/>
  <c r="H54" i="1"/>
  <c r="F53" i="1"/>
  <c r="H53" i="1"/>
  <c r="F52" i="1"/>
  <c r="H52" i="1"/>
  <c r="F51" i="1"/>
  <c r="H51" i="1"/>
  <c r="F50" i="1"/>
  <c r="H50" i="1"/>
  <c r="F49" i="1"/>
  <c r="H49" i="1"/>
  <c r="F48" i="1"/>
  <c r="H48" i="1"/>
  <c r="F47" i="1"/>
  <c r="H47" i="1"/>
  <c r="F46" i="1"/>
  <c r="H46" i="1"/>
  <c r="F45" i="1"/>
  <c r="H45" i="1"/>
  <c r="F44" i="1"/>
  <c r="H44" i="1"/>
  <c r="F43" i="1"/>
  <c r="H43" i="1"/>
  <c r="F42" i="1"/>
  <c r="H42" i="1"/>
  <c r="F41" i="1"/>
  <c r="H41" i="1"/>
  <c r="F40" i="1"/>
  <c r="H40" i="1"/>
  <c r="F39" i="1"/>
  <c r="H39" i="1"/>
  <c r="F38" i="1"/>
  <c r="H38" i="1"/>
  <c r="F37" i="1"/>
  <c r="H37" i="1"/>
  <c r="F36" i="1"/>
  <c r="H36" i="1"/>
  <c r="F35" i="1"/>
  <c r="H35" i="1"/>
  <c r="F34" i="1"/>
  <c r="H34" i="1"/>
  <c r="F33" i="1"/>
  <c r="H33" i="1"/>
  <c r="F32" i="1"/>
  <c r="H32" i="1"/>
  <c r="F31" i="1"/>
  <c r="H31" i="1"/>
  <c r="F30" i="1"/>
  <c r="H30" i="1"/>
  <c r="F29" i="1"/>
  <c r="H29" i="1"/>
  <c r="F28" i="1"/>
  <c r="H28" i="1"/>
  <c r="F27" i="1"/>
  <c r="H27" i="1"/>
  <c r="F26" i="1"/>
  <c r="H26" i="1"/>
  <c r="F25" i="1"/>
  <c r="H25" i="1"/>
  <c r="F24" i="1"/>
  <c r="H24" i="1"/>
  <c r="F23" i="1"/>
  <c r="H23" i="1"/>
  <c r="F22" i="1"/>
  <c r="H22" i="1"/>
  <c r="F21" i="1"/>
  <c r="H21" i="1"/>
  <c r="F20" i="1"/>
  <c r="H20" i="1"/>
  <c r="F19" i="1"/>
  <c r="H19" i="1"/>
  <c r="F18" i="1"/>
  <c r="H18" i="1"/>
  <c r="F17" i="1"/>
  <c r="H17" i="1"/>
  <c r="F16" i="1"/>
  <c r="H16" i="1"/>
  <c r="F15" i="1"/>
  <c r="H15" i="1"/>
  <c r="F14" i="1"/>
  <c r="H14" i="1"/>
  <c r="F13" i="1"/>
  <c r="H13" i="1"/>
  <c r="F12" i="1"/>
  <c r="H12" i="1"/>
  <c r="F11" i="1"/>
  <c r="H11" i="1"/>
</calcChain>
</file>

<file path=xl/sharedStrings.xml><?xml version="1.0" encoding="utf-8"?>
<sst xmlns="http://schemas.openxmlformats.org/spreadsheetml/2006/main" count="167" uniqueCount="148">
  <si>
    <t>Advertising</t>
  </si>
  <si>
    <t>Aerospace/Defense</t>
  </si>
  <si>
    <t>Air Transport</t>
  </si>
  <si>
    <t>Apparel</t>
  </si>
  <si>
    <t>Auto Parts</t>
  </si>
  <si>
    <t>Building Materials</t>
  </si>
  <si>
    <t>Cable TV</t>
  </si>
  <si>
    <t>Chemical (Basic)</t>
  </si>
  <si>
    <t>Chemical (Diversified)</t>
  </si>
  <si>
    <t>Chemical (Specialty)</t>
  </si>
  <si>
    <t>Computers/Peripherals</t>
  </si>
  <si>
    <t>Electrical Equipment</t>
  </si>
  <si>
    <t>Entertainment</t>
  </si>
  <si>
    <t>Food Processing</t>
  </si>
  <si>
    <t>Furn/Home Furnishings</t>
  </si>
  <si>
    <t>Homebuilding</t>
  </si>
  <si>
    <t>Hotel/Gaming</t>
  </si>
  <si>
    <t>Household Products</t>
  </si>
  <si>
    <t>Information Services</t>
  </si>
  <si>
    <t>Insurance (Life)</t>
  </si>
  <si>
    <t>Insurance (Prop/Cas.)</t>
  </si>
  <si>
    <t>Machinery</t>
  </si>
  <si>
    <t>Oil/Gas Distribution</t>
  </si>
  <si>
    <t>Oilfield Svcs/Equip.</t>
  </si>
  <si>
    <t>Packaging &amp; Container</t>
  </si>
  <si>
    <t>Paper/Forest Products</t>
  </si>
  <si>
    <t>Power</t>
  </si>
  <si>
    <t>Precious Metals</t>
  </si>
  <si>
    <t>R.E.I.T.</t>
  </si>
  <si>
    <t>Recreation</t>
  </si>
  <si>
    <t>Semiconductor</t>
  </si>
  <si>
    <t>Semiconductor Equip</t>
  </si>
  <si>
    <t>Steel</t>
  </si>
  <si>
    <t>Telecom. Equipment</t>
  </si>
  <si>
    <t>Telecom. Services</t>
  </si>
  <si>
    <t>Trucking</t>
  </si>
  <si>
    <t>Date updated:</t>
  </si>
  <si>
    <t>HiLo Risk</t>
  </si>
  <si>
    <t>Standard deviation of equity</t>
  </si>
  <si>
    <t>Number of firms</t>
  </si>
  <si>
    <t xml:space="preserve">Beta </t>
  </si>
  <si>
    <t>D/E Ratio</t>
  </si>
  <si>
    <t>Unlevered beta</t>
  </si>
  <si>
    <t>Cash/Firm value</t>
  </si>
  <si>
    <t>Unlevered beta corrected for cash</t>
  </si>
  <si>
    <t>Auto &amp; Truck</t>
  </si>
  <si>
    <t>Bank (Money Center)</t>
  </si>
  <si>
    <t>Banks (Regional)</t>
  </si>
  <si>
    <t>Beverage (Alcoholic)</t>
  </si>
  <si>
    <t>Beverage (Soft)</t>
  </si>
  <si>
    <t>Broadcasting</t>
  </si>
  <si>
    <t>Brokerage &amp; Investment Banking</t>
  </si>
  <si>
    <t>Business &amp; Consumer Services</t>
  </si>
  <si>
    <t>Coal &amp; Related Energy</t>
  </si>
  <si>
    <t>Computer Services</t>
  </si>
  <si>
    <t>Construction Supplies</t>
  </si>
  <si>
    <t>Diversified</t>
  </si>
  <si>
    <t>Drugs (Biotechnology)</t>
  </si>
  <si>
    <t>Drugs (Pharmaceutical)</t>
  </si>
  <si>
    <t>Education</t>
  </si>
  <si>
    <t>Electronics (Consumer &amp; Office)</t>
  </si>
  <si>
    <t>Electronics (General)</t>
  </si>
  <si>
    <t>Engineering/Construction</t>
  </si>
  <si>
    <t>Environmental &amp; Waste Services</t>
  </si>
  <si>
    <t>Farming/Agriculture</t>
  </si>
  <si>
    <t>Financial Svcs. (Non-bank &amp; Insurance)</t>
  </si>
  <si>
    <t>Food Wholesalers</t>
  </si>
  <si>
    <t>Green &amp; Renewable Energy</t>
  </si>
  <si>
    <t>Healthcare Products</t>
  </si>
  <si>
    <t>Healthcare Support Services</t>
  </si>
  <si>
    <t>Heathcare Information and Technology</t>
  </si>
  <si>
    <t>Hospitals/Healthcare Facilities</t>
  </si>
  <si>
    <t>Insurance (General)</t>
  </si>
  <si>
    <t>Investments &amp; Asset Management</t>
  </si>
  <si>
    <t>Metals &amp; Mining</t>
  </si>
  <si>
    <t>Office Equipment &amp; Services</t>
  </si>
  <si>
    <t>Oil/Gas (Integrated)</t>
  </si>
  <si>
    <t>Oil/Gas (Production and Exploration)</t>
  </si>
  <si>
    <t>Real Estate (Development)</t>
  </si>
  <si>
    <t>Real Estate (General/Diversified)</t>
  </si>
  <si>
    <t>Real Estate (Operations &amp; Services)</t>
  </si>
  <si>
    <t>Restaurant/Dining</t>
  </si>
  <si>
    <t>Retail (Automotive)</t>
  </si>
  <si>
    <t>Retail (Building Supply)</t>
  </si>
  <si>
    <t>Retail (Distributors)</t>
  </si>
  <si>
    <t>Retail (General)</t>
  </si>
  <si>
    <t>Retail (Grocery and Food)</t>
  </si>
  <si>
    <t>Retail (Online)</t>
  </si>
  <si>
    <t>Retail (Special Lines)</t>
  </si>
  <si>
    <t>Shipbuilding &amp; Marine</t>
  </si>
  <si>
    <t>Software (Entertainment)</t>
  </si>
  <si>
    <t>Software (Internet)</t>
  </si>
  <si>
    <t>Software (System &amp; Application)</t>
  </si>
  <si>
    <t>Telecom (Wireless)</t>
  </si>
  <si>
    <t>Transportation</t>
  </si>
  <si>
    <t>Transportation (Railroads)</t>
  </si>
  <si>
    <t>Utility (General)</t>
  </si>
  <si>
    <t>What is this data?</t>
  </si>
  <si>
    <t>Beta, Unlevered beta and other risk measures</t>
  </si>
  <si>
    <t>Australia, NZ and Canada</t>
  </si>
  <si>
    <t>Industry Name</t>
  </si>
  <si>
    <t>Reinsurance</t>
  </si>
  <si>
    <t>Tobacco</t>
  </si>
  <si>
    <t>Utility (Water)</t>
  </si>
  <si>
    <t>NA</t>
  </si>
  <si>
    <t>Standard deviation in operating income (last 10 years)</t>
  </si>
  <si>
    <t>Publishing &amp; Newspapers</t>
  </si>
  <si>
    <t>Rubber&amp; Tires</t>
  </si>
  <si>
    <t>Shoe</t>
  </si>
  <si>
    <t>Total Market (without financials)</t>
  </si>
  <si>
    <t>Do you want to use marginal or effective tax rates in unlevering betas?</t>
  </si>
  <si>
    <t>Marginal</t>
  </si>
  <si>
    <t>If marginal tax rate, enter the marginal tax rate to use</t>
  </si>
  <si>
    <t>Effective</t>
  </si>
  <si>
    <t>Effective Tax rate</t>
  </si>
  <si>
    <t>End Game</t>
  </si>
  <si>
    <t xml:space="preserve">To estimate pure play betas by business, to use in estimating a bottom up beta for a project or a company. </t>
  </si>
  <si>
    <t>Variable</t>
  </si>
  <si>
    <t>Explanation</t>
  </si>
  <si>
    <t>Why?</t>
  </si>
  <si>
    <t>Number of firms in the indusry grouping.</t>
  </si>
  <si>
    <t>Law of large numbers?</t>
  </si>
  <si>
    <t>Beta</t>
  </si>
  <si>
    <t>Simple average across firms of each firm's  beta, taken as a weighted average of 2-year and 5-year weekly return regression betas, with 2-year betas weighted 2/3rds. If the company has only a 2-year beta, it is used.</t>
  </si>
  <si>
    <t>I average the 2-year and 5-year betas, to remove some noise at the company level, and then take the simple average to remove even more. I don't use weighted averages, since that will make each sector's beta converge on its largest company or companies.</t>
  </si>
  <si>
    <t>Total debt, including lease debt/ Market Value of equity. I aggregate each number across the firms and then compute the aggregate debt to equity ratio.</t>
  </si>
  <si>
    <t>My definition of debt for all things cost of capital. I have always treated lease commitments as debt. Now the accountants will as well.</t>
  </si>
  <si>
    <t>Effective Tax Rate</t>
  </si>
  <si>
    <t>Effective tax rate in the most recxent 12 months.</t>
  </si>
  <si>
    <t>I need a tax rate.</t>
  </si>
  <si>
    <t>Unlevered Beta</t>
  </si>
  <si>
    <r>
      <rPr>
        <b/>
        <sz val="12"/>
        <color indexed="8"/>
        <rFont val="Calibri"/>
        <family val="2"/>
      </rPr>
      <t>Beta/ (1+ (1-tax rate) (D/E))</t>
    </r>
    <r>
      <rPr>
        <sz val="12"/>
        <color theme="1"/>
        <rFont val="Calibri"/>
        <family val="2"/>
        <scheme val="minor"/>
      </rPr>
      <t xml:space="preserve">. You can use either a marginal or effective tax rate as your option. </t>
    </r>
  </si>
  <si>
    <t>Interest saves you taxes at the margin. You should generally use a marginal tax rate, but if you have a multinational facing different marginal tax rates in different regions, you may use effective instead,</t>
  </si>
  <si>
    <t>Cash/Firm Value</t>
  </si>
  <si>
    <t>Cash &amp; Marketable Securities/ (Market Value of Equity + Total Debt, including lease debt. Aggregated across companies first ans then computed.</t>
  </si>
  <si>
    <t xml:space="preserve">Cash is usualy invested in liquid, close to riskless investments and has a beta close to zero. </t>
  </si>
  <si>
    <t>Unlevered Beta corrected for cash</t>
  </si>
  <si>
    <r>
      <rPr>
        <b/>
        <sz val="12"/>
        <color indexed="8"/>
        <rFont val="Calibri"/>
        <family val="2"/>
      </rPr>
      <t>Unlevered Beta/ (1- Cash/Firm Vaue</t>
    </r>
    <r>
      <rPr>
        <sz val="12"/>
        <color theme="1"/>
        <rFont val="Calibri"/>
        <family val="2"/>
        <scheme val="minor"/>
      </rPr>
      <t>). Cash has a beta of zero. With this calculation, I remove its effect to get a pure play beta.</t>
    </r>
  </si>
  <si>
    <t>The standard unlevered beta is an unlevered beta for the company. If the company holds a large amount of cash, you need to remove it from the calculation to get a beta for just the business.</t>
  </si>
  <si>
    <t>Simple average of (High Price for year - Low Price/ (High Price + Low Price). It is a non-parametric and simple measure of price risk.</t>
  </si>
  <si>
    <t>If you don't like making distributional assumptions and want a simple range-based measure of risk…</t>
  </si>
  <si>
    <t>Standard deviation (equity)</t>
  </si>
  <si>
    <t>Simple average across firms of each firm's standard deviation in stock prices in the prior 2 years, using weekly returns.</t>
  </si>
  <si>
    <t>This is the total risk. Beta measures only the portion of this standard deviation that is market-related.</t>
  </si>
  <si>
    <t>Standard deviation (operating income)</t>
  </si>
  <si>
    <t>Simple average across firms of each firm's coefficient of variation in annual operating income over prior 10 years. (Coefficient of variation is standard deviation divided by average operating income over the period)</t>
  </si>
  <si>
    <t>If you don't like price-based measures of risk, preferring something more intrinsic, this may be your preferred measure of risk. (Since operating income levels vary widely across firms, I used the coefficient of variation.)</t>
  </si>
  <si>
    <t>Total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</si>
</sst>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0"/>
  </numFmts>
  <fonts count="13" x14ac:knownFonts="1">
    <font>
      <sz val="12"/>
      <color theme="1"/>
      <name val="Calibri"/>
      <family val="2"/>
      <scheme val="minor"/>
    </font>
    <font>
      <sz val="8"/>
      <name val="Calibri"/>
      <family val="2"/>
    </font>
    <font>
      <i/>
      <sz val="10"/>
      <name val="Verdana"/>
      <family val="2"/>
    </font>
    <font>
      <b/>
      <sz val="12"/>
      <color indexed="8"/>
      <name val="Calibri"/>
      <family val="2"/>
    </font>
    <font>
      <sz val="12"/>
      <color theme="1"/>
      <name val="Calibri"/>
      <family val="2"/>
      <scheme val="minor"/>
    </font>
    <font>
      <u/>
      <sz val="12"/>
      <color theme="10"/>
      <name val="Calibri"/>
      <family val="2"/>
      <scheme val="minor"/>
    </font>
    <font>
      <b/>
      <sz val="12"/>
      <color theme="1"/>
      <name val="Calibri"/>
      <family val="2"/>
      <scheme val="minor"/>
    </font>
    <font>
      <sz val="12"/>
      <color rgb="FFFF0000"/>
      <name val="Calibri"/>
      <family val="2"/>
      <scheme val="minor"/>
    </font>
    <font>
      <sz val="12"/>
      <color rgb="FF000000"/>
      <name val="Calibri"/>
      <family val="2"/>
      <scheme val="minor"/>
    </font>
    <font>
      <b/>
      <sz val="12"/>
      <color rgb="FF000000"/>
      <name val="Calibri"/>
      <family val="2"/>
      <scheme val="minor"/>
    </font>
    <font>
      <sz val="14"/>
      <color theme="1"/>
      <name val="Calibri"/>
      <family val="2"/>
      <scheme val="minor"/>
    </font>
    <font>
      <i/>
      <sz val="12"/>
      <color rgb="FF000000"/>
      <name val="Calibri"/>
      <family val="2"/>
      <scheme val="minor"/>
    </font>
    <font>
      <sz val="12"/>
      <name val="Calibri"/>
      <family val="2"/>
      <scheme val="minor"/>
    </font>
  </fonts>
  <fills count="5">
    <fill>
      <patternFill patternType="none"/>
    </fill>
    <fill>
      <patternFill patternType="gray125"/>
    </fill>
    <fill>
      <patternFill patternType="solid">
        <fgColor theme="0" tint="-0.14999847407452621"/>
        <bgColor rgb="FF000000"/>
      </patternFill>
    </fill>
    <fill>
      <patternFill patternType="solid">
        <fgColor rgb="FFFFFF0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s>
  <cellStyleXfs count="3">
    <xf numFmtId="0" fontId="0" fillId="0" borderId="0"/>
    <xf numFmtId="0" fontId="5" fillId="0" borderId="0" applyNumberFormat="0" applyFill="0" applyBorder="0" applyAlignment="0" applyProtection="0"/>
    <xf numFmtId="9" fontId="4" fillId="0" borderId="0" applyFont="0" applyFill="0" applyBorder="0" applyAlignment="0" applyProtection="0"/>
  </cellStyleXfs>
  <cellXfs count="70">
    <xf numFmtId="0" fontId="0" fillId="0" borderId="0" xfId="0"/>
    <xf numFmtId="0" fontId="0" fillId="0" borderId="1" xfId="0" applyBorder="1" applyAlignment="1">
      <alignment horizontal="center"/>
    </xf>
    <xf numFmtId="2" fontId="0" fillId="0" borderId="1" xfId="0" applyNumberFormat="1" applyBorder="1" applyAlignment="1">
      <alignment horizontal="center"/>
    </xf>
    <xf numFmtId="0" fontId="6" fillId="0" borderId="0" xfId="0" applyFont="1"/>
    <xf numFmtId="10" fontId="0" fillId="0" borderId="1" xfId="0" applyNumberFormat="1" applyBorder="1" applyAlignment="1">
      <alignment horizontal="center"/>
    </xf>
    <xf numFmtId="178" fontId="0" fillId="0" borderId="1" xfId="0" applyNumberFormat="1" applyBorder="1" applyAlignment="1">
      <alignment horizontal="center"/>
    </xf>
    <xf numFmtId="0" fontId="6" fillId="0" borderId="1" xfId="0" applyFont="1" applyBorder="1" applyAlignment="1">
      <alignment horizontal="center"/>
    </xf>
    <xf numFmtId="2" fontId="6" fillId="0" borderId="1" xfId="0" applyNumberFormat="1" applyFont="1" applyBorder="1" applyAlignment="1">
      <alignment horizontal="center"/>
    </xf>
    <xf numFmtId="10" fontId="6" fillId="0" borderId="1" xfId="0" applyNumberFormat="1" applyFont="1" applyBorder="1" applyAlignment="1">
      <alignment horizontal="center"/>
    </xf>
    <xf numFmtId="178" fontId="6" fillId="0" borderId="1" xfId="0" applyNumberFormat="1" applyFont="1" applyBorder="1" applyAlignment="1">
      <alignment horizontal="center"/>
    </xf>
    <xf numFmtId="0" fontId="0" fillId="0" borderId="1" xfId="0" applyFont="1" applyBorder="1" applyAlignment="1">
      <alignment horizontal="center"/>
    </xf>
    <xf numFmtId="2" fontId="0" fillId="0" borderId="1" xfId="0" applyNumberFormat="1" applyFont="1" applyBorder="1" applyAlignment="1">
      <alignment horizontal="center"/>
    </xf>
    <xf numFmtId="10" fontId="0" fillId="0" borderId="1" xfId="0" applyNumberFormat="1" applyFont="1" applyBorder="1" applyAlignment="1">
      <alignment horizontal="center"/>
    </xf>
    <xf numFmtId="178" fontId="0" fillId="0" borderId="1" xfId="0" applyNumberFormat="1" applyFont="1" applyBorder="1" applyAlignment="1">
      <alignment horizontal="center"/>
    </xf>
    <xf numFmtId="0" fontId="0" fillId="0" borderId="0" xfId="0" applyAlignment="1">
      <alignment horizontal="center"/>
    </xf>
    <xf numFmtId="0" fontId="8" fillId="0" borderId="0" xfId="0" applyFont="1" applyAlignment="1">
      <alignment horizontal="center"/>
    </xf>
    <xf numFmtId="0" fontId="6" fillId="0" borderId="0" xfId="0" applyFont="1" applyAlignment="1">
      <alignment horizontal="center"/>
    </xf>
    <xf numFmtId="0" fontId="0" fillId="0" borderId="0" xfId="0" applyAlignment="1">
      <alignment horizontal="left"/>
    </xf>
    <xf numFmtId="10" fontId="0" fillId="0" borderId="2" xfId="0" applyNumberFormat="1" applyBorder="1" applyAlignment="1">
      <alignment horizontal="center"/>
    </xf>
    <xf numFmtId="10" fontId="6" fillId="0" borderId="2" xfId="0" applyNumberFormat="1" applyFont="1" applyBorder="1" applyAlignment="1">
      <alignment horizontal="center"/>
    </xf>
    <xf numFmtId="0" fontId="2" fillId="0" borderId="3" xfId="0" applyFont="1" applyBorder="1" applyAlignment="1">
      <alignment horizontal="center" wrapText="1"/>
    </xf>
    <xf numFmtId="2" fontId="2" fillId="0" borderId="3" xfId="0" applyNumberFormat="1" applyFont="1" applyBorder="1" applyAlignment="1">
      <alignment horizontal="center" wrapText="1"/>
    </xf>
    <xf numFmtId="10" fontId="0" fillId="0" borderId="4" xfId="0" applyNumberFormat="1" applyBorder="1" applyAlignment="1">
      <alignment horizontal="center"/>
    </xf>
    <xf numFmtId="10" fontId="0" fillId="0" borderId="2" xfId="0" applyNumberFormat="1" applyFont="1" applyBorder="1" applyAlignment="1">
      <alignment horizontal="center"/>
    </xf>
    <xf numFmtId="0" fontId="9" fillId="2" borderId="5" xfId="0" applyFont="1" applyFill="1" applyBorder="1" applyAlignment="1">
      <alignment horizontal="left"/>
    </xf>
    <xf numFmtId="0" fontId="9" fillId="2" borderId="6" xfId="0" applyFont="1" applyFill="1" applyBorder="1" applyAlignment="1">
      <alignment horizontal="left"/>
    </xf>
    <xf numFmtId="0" fontId="9" fillId="2" borderId="7" xfId="0" applyFont="1" applyFill="1" applyBorder="1" applyAlignment="1">
      <alignment horizontal="left"/>
    </xf>
    <xf numFmtId="0" fontId="2" fillId="0" borderId="8" xfId="0" applyFont="1" applyBorder="1" applyAlignment="1">
      <alignment horizontal="left" wrapText="1"/>
    </xf>
    <xf numFmtId="0" fontId="0" fillId="0" borderId="9" xfId="0" applyBorder="1" applyAlignment="1">
      <alignment horizontal="left"/>
    </xf>
    <xf numFmtId="0" fontId="0" fillId="0" borderId="9" xfId="0" applyFont="1" applyBorder="1" applyAlignment="1">
      <alignment horizontal="left"/>
    </xf>
    <xf numFmtId="0" fontId="6" fillId="0" borderId="9" xfId="0" applyFont="1" applyBorder="1" applyAlignment="1">
      <alignment horizontal="left"/>
    </xf>
    <xf numFmtId="0" fontId="0" fillId="0" borderId="0" xfId="0" applyFont="1"/>
    <xf numFmtId="0" fontId="6" fillId="0" borderId="10" xfId="0" applyFont="1" applyBorder="1" applyAlignment="1">
      <alignment horizontal="left"/>
    </xf>
    <xf numFmtId="0" fontId="6" fillId="0" borderId="11" xfId="0" applyFont="1" applyBorder="1" applyAlignment="1">
      <alignment horizontal="center"/>
    </xf>
    <xf numFmtId="2" fontId="6" fillId="0" borderId="11" xfId="0" applyNumberFormat="1" applyFont="1" applyBorder="1" applyAlignment="1">
      <alignment horizontal="center"/>
    </xf>
    <xf numFmtId="10" fontId="6" fillId="0" borderId="11" xfId="0" applyNumberFormat="1" applyFont="1" applyBorder="1" applyAlignment="1">
      <alignment horizontal="center"/>
    </xf>
    <xf numFmtId="178" fontId="6" fillId="0" borderId="11" xfId="0" applyNumberFormat="1" applyFont="1" applyBorder="1" applyAlignment="1">
      <alignment horizontal="center"/>
    </xf>
    <xf numFmtId="10" fontId="6" fillId="0" borderId="12" xfId="0" applyNumberFormat="1" applyFont="1" applyBorder="1" applyAlignment="1">
      <alignment horizontal="center"/>
    </xf>
    <xf numFmtId="2" fontId="0" fillId="0" borderId="0" xfId="0" applyNumberFormat="1" applyAlignment="1">
      <alignment horizontal="center"/>
    </xf>
    <xf numFmtId="0" fontId="0" fillId="3" borderId="1" xfId="0" applyFill="1" applyBorder="1" applyAlignment="1">
      <alignment horizontal="center"/>
    </xf>
    <xf numFmtId="10" fontId="4" fillId="0" borderId="0" xfId="2" applyNumberFormat="1" applyFont="1" applyAlignment="1">
      <alignment horizontal="center"/>
    </xf>
    <xf numFmtId="10" fontId="0" fillId="3" borderId="1" xfId="0" applyNumberFormat="1" applyFill="1" applyBorder="1" applyAlignment="1">
      <alignment horizontal="center"/>
    </xf>
    <xf numFmtId="0" fontId="10" fillId="0" borderId="13" xfId="0" applyFont="1" applyBorder="1" applyAlignment="1">
      <alignment vertical="center"/>
    </xf>
    <xf numFmtId="0" fontId="10" fillId="0" borderId="13" xfId="0" applyFont="1" applyBorder="1" applyAlignment="1">
      <alignment wrapText="1"/>
    </xf>
    <xf numFmtId="0" fontId="0" fillId="0" borderId="0" xfId="0" applyAlignment="1">
      <alignment vertical="top" wrapText="1"/>
    </xf>
    <xf numFmtId="0" fontId="6" fillId="0" borderId="1" xfId="0" applyFont="1" applyBorder="1"/>
    <xf numFmtId="0" fontId="6" fillId="0" borderId="1" xfId="0" applyFont="1" applyBorder="1" applyAlignment="1">
      <alignment vertical="top" wrapText="1"/>
    </xf>
    <xf numFmtId="0" fontId="7" fillId="0" borderId="1" xfId="0" applyFont="1" applyBorder="1" applyAlignment="1">
      <alignment vertical="center"/>
    </xf>
    <xf numFmtId="0" fontId="0" fillId="0" borderId="1" xfId="0" applyBorder="1"/>
    <xf numFmtId="0" fontId="0" fillId="0" borderId="1" xfId="0" applyBorder="1" applyAlignment="1">
      <alignment vertical="top" wrapText="1"/>
    </xf>
    <xf numFmtId="0" fontId="0" fillId="0" borderId="1" xfId="0" applyBorder="1" applyAlignment="1">
      <alignment vertical="top"/>
    </xf>
    <xf numFmtId="0" fontId="5" fillId="4" borderId="11" xfId="1" applyFill="1" applyBorder="1" applyAlignment="1">
      <alignment horizontal="left" vertical="top" wrapText="1"/>
    </xf>
    <xf numFmtId="0" fontId="5" fillId="4" borderId="14" xfId="1" applyFill="1" applyBorder="1" applyAlignment="1">
      <alignment horizontal="left" vertical="top" wrapText="1"/>
    </xf>
    <xf numFmtId="0" fontId="5" fillId="4" borderId="3" xfId="1" applyFill="1" applyBorder="1" applyAlignment="1">
      <alignment horizontal="left" vertical="top" wrapText="1"/>
    </xf>
    <xf numFmtId="15" fontId="11" fillId="2" borderId="15" xfId="0" applyNumberFormat="1" applyFont="1" applyFill="1" applyBorder="1" applyAlignment="1">
      <alignment horizontal="left"/>
    </xf>
    <xf numFmtId="15" fontId="11" fillId="2" borderId="16" xfId="0" applyNumberFormat="1" applyFont="1" applyFill="1" applyBorder="1" applyAlignment="1">
      <alignment horizontal="left"/>
    </xf>
    <xf numFmtId="15" fontId="11" fillId="2" borderId="19" xfId="0" applyNumberFormat="1" applyFont="1" applyFill="1" applyBorder="1" applyAlignment="1">
      <alignment horizontal="left"/>
    </xf>
    <xf numFmtId="0" fontId="5" fillId="2" borderId="2" xfId="1" applyFill="1" applyBorder="1" applyAlignment="1">
      <alignment horizontal="left"/>
    </xf>
    <xf numFmtId="0" fontId="5" fillId="2" borderId="17" xfId="1" applyFill="1" applyBorder="1" applyAlignment="1">
      <alignment horizontal="left"/>
    </xf>
    <xf numFmtId="0" fontId="5" fillId="2" borderId="20" xfId="1" applyFill="1" applyBorder="1" applyAlignment="1">
      <alignment horizontal="left"/>
    </xf>
    <xf numFmtId="15" fontId="5" fillId="2" borderId="2" xfId="1" applyNumberFormat="1" applyFill="1" applyBorder="1" applyAlignment="1">
      <alignment horizontal="left"/>
    </xf>
    <xf numFmtId="15" fontId="5" fillId="2" borderId="17" xfId="1" applyNumberFormat="1" applyFill="1" applyBorder="1" applyAlignment="1">
      <alignment horizontal="left"/>
    </xf>
    <xf numFmtId="15" fontId="5" fillId="2" borderId="20" xfId="1" applyNumberFormat="1" applyFill="1" applyBorder="1" applyAlignment="1">
      <alignment horizontal="left"/>
    </xf>
    <xf numFmtId="0" fontId="5" fillId="2" borderId="12" xfId="1" applyFill="1" applyBorder="1" applyAlignment="1">
      <alignment horizontal="left"/>
    </xf>
    <xf numFmtId="0" fontId="5" fillId="2" borderId="18" xfId="1" applyFill="1" applyBorder="1" applyAlignment="1">
      <alignment horizontal="left"/>
    </xf>
    <xf numFmtId="0" fontId="5" fillId="2" borderId="21" xfId="1" applyFill="1" applyBorder="1" applyAlignment="1">
      <alignment horizontal="left"/>
    </xf>
    <xf numFmtId="0" fontId="12" fillId="2" borderId="2" xfId="0" applyFont="1" applyFill="1" applyBorder="1" applyAlignment="1">
      <alignment horizontal="left"/>
    </xf>
    <xf numFmtId="0" fontId="12" fillId="2" borderId="17" xfId="0" applyFont="1" applyFill="1" applyBorder="1" applyAlignment="1">
      <alignment horizontal="left"/>
    </xf>
    <xf numFmtId="0" fontId="12" fillId="2" borderId="9" xfId="0" applyFont="1" applyFill="1" applyBorder="1" applyAlignment="1">
      <alignment horizontal="left"/>
    </xf>
    <xf numFmtId="0" fontId="12" fillId="2" borderId="20" xfId="0" applyFont="1" applyFill="1" applyBorder="1" applyAlignment="1">
      <alignment horizontal="left"/>
    </xf>
  </cellXfs>
  <cellStyles count="3">
    <cellStyle name="Hyperlink" xfId="1" builtinId="8"/>
    <cellStyle name="Normal" xfId="0" builtinId="0"/>
    <cellStyle name="Percent" xfId="2" builtinId="5"/>
  </cellStyles>
  <dxfs count="16">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font>
        <b val="0"/>
        <i/>
        <strike val="0"/>
        <condense val="0"/>
        <extend val="0"/>
        <outline val="0"/>
        <shadow val="0"/>
        <u val="none"/>
        <vertAlign val="baseline"/>
        <sz val="10"/>
        <color auto="1"/>
        <name val="Verdana"/>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font>
      <numFmt numFmtId="14"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78" formatCode="0.0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0:K106" totalsRowShown="0" headerRowDxfId="4" dataDxfId="3" headerRowBorderDxfId="1" tableBorderDxfId="2" totalsRowBorderDxfId="0">
  <autoFilter ref="A10:K106"/>
  <tableColumns count="11">
    <tableColumn id="1" name="Industry Name" dataDxfId="15"/>
    <tableColumn id="2" name="Number of firms" dataDxfId="14"/>
    <tableColumn id="3" name="Beta " dataDxfId="13"/>
    <tableColumn id="4" name="D/E Ratio" dataDxfId="12"/>
    <tableColumn id="5" name="Effective Tax rate" dataDxfId="11"/>
    <tableColumn id="6" name="Unlevered beta" dataDxfId="10"/>
    <tableColumn id="7" name="Cash/Firm value" dataDxfId="9"/>
    <tableColumn id="8" name="Unlevered beta corrected for cash" dataDxfId="8"/>
    <tableColumn id="9" name="HiLo Risk" dataDxfId="7"/>
    <tableColumn id="10" name="Standard deviation of equity" dataDxfId="6"/>
    <tableColumn id="11" name="Standard deviation in operating income (last 10 years)" dataDxfId="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B6" sqref="B6"/>
    </sheetView>
  </sheetViews>
  <sheetFormatPr defaultRowHeight="15.6" x14ac:dyDescent="0.3"/>
  <cols>
    <col min="1" max="1" width="33.296875" customWidth="1"/>
    <col min="2" max="2" width="60.19921875" customWidth="1"/>
    <col min="3" max="3" width="43.296875" style="44" customWidth="1"/>
    <col min="4" max="256" width="11.19921875" customWidth="1"/>
  </cols>
  <sheetData>
    <row r="1" spans="1:3" ht="36.6" thickBot="1" x14ac:dyDescent="0.4">
      <c r="A1" s="42" t="s">
        <v>115</v>
      </c>
      <c r="B1" s="43" t="s">
        <v>116</v>
      </c>
    </row>
    <row r="3" spans="1:3" x14ac:dyDescent="0.3">
      <c r="A3" s="45" t="s">
        <v>117</v>
      </c>
      <c r="B3" s="45" t="s">
        <v>118</v>
      </c>
      <c r="C3" s="46" t="s">
        <v>119</v>
      </c>
    </row>
    <row r="4" spans="1:3" x14ac:dyDescent="0.3">
      <c r="A4" s="47" t="s">
        <v>39</v>
      </c>
      <c r="B4" s="48" t="s">
        <v>120</v>
      </c>
      <c r="C4" s="49" t="s">
        <v>121</v>
      </c>
    </row>
    <row r="5" spans="1:3" ht="93.6" x14ac:dyDescent="0.3">
      <c r="A5" s="47" t="s">
        <v>122</v>
      </c>
      <c r="B5" s="49" t="s">
        <v>123</v>
      </c>
      <c r="C5" s="49" t="s">
        <v>124</v>
      </c>
    </row>
    <row r="6" spans="1:3" ht="46.8" x14ac:dyDescent="0.3">
      <c r="A6" s="47" t="s">
        <v>41</v>
      </c>
      <c r="B6" s="49" t="s">
        <v>125</v>
      </c>
      <c r="C6" s="49" t="s">
        <v>126</v>
      </c>
    </row>
    <row r="7" spans="1:3" x14ac:dyDescent="0.3">
      <c r="A7" s="47" t="s">
        <v>127</v>
      </c>
      <c r="B7" s="50" t="s">
        <v>128</v>
      </c>
      <c r="C7" s="49" t="s">
        <v>129</v>
      </c>
    </row>
    <row r="8" spans="1:3" ht="78" x14ac:dyDescent="0.3">
      <c r="A8" s="47" t="s">
        <v>130</v>
      </c>
      <c r="B8" s="49" t="s">
        <v>131</v>
      </c>
      <c r="C8" s="49" t="s">
        <v>132</v>
      </c>
    </row>
    <row r="9" spans="1:3" ht="46.8" x14ac:dyDescent="0.3">
      <c r="A9" s="47" t="s">
        <v>133</v>
      </c>
      <c r="B9" s="49" t="s">
        <v>134</v>
      </c>
      <c r="C9" s="49" t="s">
        <v>135</v>
      </c>
    </row>
    <row r="10" spans="1:3" ht="78" x14ac:dyDescent="0.3">
      <c r="A10" s="47" t="s">
        <v>136</v>
      </c>
      <c r="B10" s="49" t="s">
        <v>137</v>
      </c>
      <c r="C10" s="49" t="s">
        <v>138</v>
      </c>
    </row>
    <row r="11" spans="1:3" ht="46.8" x14ac:dyDescent="0.3">
      <c r="A11" s="47" t="s">
        <v>37</v>
      </c>
      <c r="B11" s="49" t="s">
        <v>139</v>
      </c>
      <c r="C11" s="49" t="s">
        <v>140</v>
      </c>
    </row>
    <row r="12" spans="1:3" ht="46.8" x14ac:dyDescent="0.3">
      <c r="A12" s="47" t="s">
        <v>141</v>
      </c>
      <c r="B12" s="49" t="s">
        <v>142</v>
      </c>
      <c r="C12" s="49" t="s">
        <v>143</v>
      </c>
    </row>
    <row r="13" spans="1:3" ht="78" x14ac:dyDescent="0.3">
      <c r="A13" s="47" t="s">
        <v>144</v>
      </c>
      <c r="B13" s="49" t="s">
        <v>145</v>
      </c>
      <c r="C13" s="49" t="s">
        <v>146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6"/>
  <sheetViews>
    <sheetView tabSelected="1" workbookViewId="0">
      <selection activeCell="B4" sqref="B4:G4"/>
    </sheetView>
  </sheetViews>
  <sheetFormatPr defaultRowHeight="15.6" x14ac:dyDescent="0.3"/>
  <cols>
    <col min="1" max="1" width="24.69921875" style="17" bestFit="1" customWidth="1"/>
    <col min="2" max="2" width="17.69921875" style="14" customWidth="1"/>
    <col min="3" max="3" width="11.19921875" style="14" customWidth="1"/>
    <col min="4" max="4" width="13.796875" style="14" customWidth="1"/>
    <col min="5" max="5" width="11" style="14" customWidth="1"/>
    <col min="6" max="6" width="16.69921875" style="14" customWidth="1"/>
    <col min="7" max="7" width="17.69921875" style="14" customWidth="1"/>
    <col min="8" max="8" width="32.5" style="14" customWidth="1"/>
    <col min="9" max="9" width="11.69921875" style="14" customWidth="1"/>
    <col min="10" max="10" width="27.796875" style="14" customWidth="1"/>
    <col min="11" max="11" width="47.69921875" customWidth="1"/>
    <col min="12" max="256" width="11.19921875" customWidth="1"/>
  </cols>
  <sheetData>
    <row r="1" spans="1:14" x14ac:dyDescent="0.3">
      <c r="A1" s="24" t="s">
        <v>36</v>
      </c>
      <c r="B1" s="54">
        <v>44931</v>
      </c>
      <c r="C1" s="55"/>
      <c r="D1" s="55"/>
      <c r="E1" s="55"/>
      <c r="F1" s="55"/>
      <c r="G1" s="56"/>
      <c r="H1" s="51"/>
    </row>
    <row r="2" spans="1:14" x14ac:dyDescent="0.3">
      <c r="A2" s="25"/>
      <c r="B2" s="57"/>
      <c r="C2" s="58"/>
      <c r="D2" s="58"/>
      <c r="E2" s="58"/>
      <c r="F2" s="58"/>
      <c r="G2" s="59"/>
      <c r="H2" s="52"/>
    </row>
    <row r="3" spans="1:14" x14ac:dyDescent="0.3">
      <c r="A3" s="25" t="s">
        <v>97</v>
      </c>
      <c r="B3" s="66" t="s">
        <v>98</v>
      </c>
      <c r="C3" s="67"/>
      <c r="D3" s="67"/>
      <c r="E3" s="68"/>
      <c r="F3" s="66" t="s">
        <v>99</v>
      </c>
      <c r="G3" s="69"/>
      <c r="H3" s="52"/>
      <c r="I3" s="15"/>
      <c r="J3" s="15"/>
    </row>
    <row r="4" spans="1:14" x14ac:dyDescent="0.3">
      <c r="A4" s="25"/>
      <c r="B4" s="60"/>
      <c r="C4" s="61"/>
      <c r="D4" s="61"/>
      <c r="E4" s="61"/>
      <c r="F4" s="61"/>
      <c r="G4" s="62"/>
      <c r="H4" s="52"/>
    </row>
    <row r="5" spans="1:14" x14ac:dyDescent="0.3">
      <c r="A5" s="25"/>
      <c r="B5" s="57"/>
      <c r="C5" s="58"/>
      <c r="D5" s="58"/>
      <c r="E5" s="58"/>
      <c r="F5" s="58"/>
      <c r="G5" s="59"/>
      <c r="H5" s="52"/>
    </row>
    <row r="6" spans="1:14" s="3" customFormat="1" x14ac:dyDescent="0.3">
      <c r="A6" s="25"/>
      <c r="B6" s="57"/>
      <c r="C6" s="58"/>
      <c r="D6" s="58"/>
      <c r="E6" s="58"/>
      <c r="F6" s="58"/>
      <c r="G6" s="59"/>
      <c r="H6" s="52"/>
      <c r="I6" s="16"/>
      <c r="J6" s="16"/>
    </row>
    <row r="7" spans="1:14" x14ac:dyDescent="0.3">
      <c r="A7" s="26"/>
      <c r="B7" s="63"/>
      <c r="C7" s="64"/>
      <c r="D7" s="64"/>
      <c r="E7" s="64"/>
      <c r="F7" s="64"/>
      <c r="G7" s="65"/>
      <c r="H7" s="53"/>
    </row>
    <row r="8" spans="1:14" x14ac:dyDescent="0.3">
      <c r="A8" t="s">
        <v>110</v>
      </c>
      <c r="C8" s="38"/>
      <c r="F8" s="39" t="s">
        <v>111</v>
      </c>
      <c r="I8"/>
      <c r="J8"/>
      <c r="K8" s="40"/>
      <c r="N8" t="s">
        <v>111</v>
      </c>
    </row>
    <row r="9" spans="1:14" x14ac:dyDescent="0.3">
      <c r="A9" t="s">
        <v>112</v>
      </c>
      <c r="C9" s="38"/>
      <c r="F9" s="41">
        <v>0.27239999999999998</v>
      </c>
      <c r="I9"/>
      <c r="J9"/>
      <c r="K9" s="40"/>
      <c r="N9" t="s">
        <v>113</v>
      </c>
    </row>
    <row r="10" spans="1:14" ht="26.4" x14ac:dyDescent="0.3">
      <c r="A10" s="27" t="s">
        <v>100</v>
      </c>
      <c r="B10" s="20" t="s">
        <v>39</v>
      </c>
      <c r="C10" s="21" t="s">
        <v>40</v>
      </c>
      <c r="D10" s="20" t="s">
        <v>41</v>
      </c>
      <c r="E10" s="20" t="s">
        <v>114</v>
      </c>
      <c r="F10" s="20" t="s">
        <v>42</v>
      </c>
      <c r="G10" s="20" t="s">
        <v>43</v>
      </c>
      <c r="H10" s="20" t="s">
        <v>44</v>
      </c>
      <c r="I10" s="20" t="s">
        <v>37</v>
      </c>
      <c r="J10" s="20" t="s">
        <v>38</v>
      </c>
      <c r="K10" s="22" t="s">
        <v>105</v>
      </c>
    </row>
    <row r="11" spans="1:14" x14ac:dyDescent="0.3">
      <c r="A11" s="28" t="s">
        <v>0</v>
      </c>
      <c r="B11" s="1">
        <v>12</v>
      </c>
      <c r="C11" s="2">
        <v>1.2118619432686513</v>
      </c>
      <c r="D11" s="4">
        <v>0.64789063605588304</v>
      </c>
      <c r="E11" s="4">
        <v>0.11530570750010262</v>
      </c>
      <c r="F11" s="2">
        <f>IF($F$8="Effective",C11/(1+(1-E11)*D11),C11/(1+(1-$F$9)*D11))</f>
        <v>0.82360856221023881</v>
      </c>
      <c r="G11" s="4">
        <v>0.25946981704432487</v>
      </c>
      <c r="H11" s="2">
        <f>F11/(1-G11)</f>
        <v>1.1121877016855319</v>
      </c>
      <c r="I11" s="5">
        <v>0.4283727610090029</v>
      </c>
      <c r="J11" s="4">
        <v>0.55043885271692272</v>
      </c>
      <c r="K11" s="18" t="s">
        <v>104</v>
      </c>
    </row>
    <row r="12" spans="1:14" x14ac:dyDescent="0.3">
      <c r="A12" s="28" t="s">
        <v>1</v>
      </c>
      <c r="B12" s="1">
        <v>22</v>
      </c>
      <c r="C12" s="2">
        <v>1.2056016463390069</v>
      </c>
      <c r="D12" s="4">
        <v>0.79542963511076181</v>
      </c>
      <c r="E12" s="4">
        <v>4.3571998401650054E-2</v>
      </c>
      <c r="F12" s="2">
        <f t="shared" ref="F12:F75" si="0">IF($F$8="Effective",C12/(1+(1-E12)*D12),C12/(1+(1-$F$9)*D12))</f>
        <v>0.76364093851246539</v>
      </c>
      <c r="G12" s="4">
        <v>8.3865002698632354E-2</v>
      </c>
      <c r="H12" s="2">
        <f t="shared" ref="H12:H75" si="1">F12/(1-G12)</f>
        <v>0.83354630132229468</v>
      </c>
      <c r="I12" s="5">
        <v>0.51053011679224647</v>
      </c>
      <c r="J12" s="4">
        <v>0.60519287097562657</v>
      </c>
      <c r="K12" s="18">
        <v>0.45022573329584065</v>
      </c>
    </row>
    <row r="13" spans="1:14" x14ac:dyDescent="0.3">
      <c r="A13" s="28" t="s">
        <v>2</v>
      </c>
      <c r="B13" s="1">
        <v>12</v>
      </c>
      <c r="C13" s="2">
        <v>1.061385821631871</v>
      </c>
      <c r="D13" s="4">
        <v>1.0551257598641826</v>
      </c>
      <c r="E13" s="4">
        <v>5.8386876281613119E-2</v>
      </c>
      <c r="F13" s="2">
        <f t="shared" si="0"/>
        <v>0.6004300027263112</v>
      </c>
      <c r="G13" s="4">
        <v>9.6206708799453797E-2</v>
      </c>
      <c r="H13" s="2">
        <f t="shared" si="1"/>
        <v>0.66434438999733569</v>
      </c>
      <c r="I13" s="5">
        <v>0.27791007893524633</v>
      </c>
      <c r="J13" s="4">
        <v>0.26833298670421535</v>
      </c>
      <c r="K13" s="18">
        <v>3.0906186419150132</v>
      </c>
    </row>
    <row r="14" spans="1:14" x14ac:dyDescent="0.3">
      <c r="A14" s="28" t="s">
        <v>3</v>
      </c>
      <c r="B14" s="1">
        <v>9</v>
      </c>
      <c r="C14" s="2">
        <v>0.82392864718953784</v>
      </c>
      <c r="D14" s="4">
        <v>5.2227145627197546E-2</v>
      </c>
      <c r="E14" s="4">
        <v>0.10398939625793899</v>
      </c>
      <c r="F14" s="2">
        <f t="shared" si="0"/>
        <v>0.79376519576150162</v>
      </c>
      <c r="G14" s="4">
        <v>1.0099877505389265E-2</v>
      </c>
      <c r="H14" s="2">
        <f t="shared" si="1"/>
        <v>0.80186392316142285</v>
      </c>
      <c r="I14" s="5">
        <v>0.44378098859161985</v>
      </c>
      <c r="J14" s="4">
        <v>0.42676689670382723</v>
      </c>
      <c r="K14" s="18">
        <v>0.44406040808455649</v>
      </c>
    </row>
    <row r="15" spans="1:14" x14ac:dyDescent="0.3">
      <c r="A15" s="28" t="s">
        <v>45</v>
      </c>
      <c r="B15" s="1">
        <v>4</v>
      </c>
      <c r="C15" s="2">
        <v>0.8888408292282195</v>
      </c>
      <c r="D15" s="4">
        <v>0.26569614239220407</v>
      </c>
      <c r="E15" s="4">
        <v>1.9228468899521532E-2</v>
      </c>
      <c r="F15" s="2">
        <f t="shared" si="0"/>
        <v>0.7448466856915984</v>
      </c>
      <c r="G15" s="4">
        <v>0.82176423393599629</v>
      </c>
      <c r="H15" s="2">
        <f t="shared" si="1"/>
        <v>4.1789967420126395</v>
      </c>
      <c r="I15" s="5">
        <v>0.68607868619071888</v>
      </c>
      <c r="J15" s="4">
        <v>0.3697887265410631</v>
      </c>
      <c r="K15" s="18" t="s">
        <v>104</v>
      </c>
    </row>
    <row r="16" spans="1:14" x14ac:dyDescent="0.3">
      <c r="A16" s="28" t="s">
        <v>4</v>
      </c>
      <c r="B16" s="1">
        <v>19</v>
      </c>
      <c r="C16" s="2">
        <v>1.214193417714458</v>
      </c>
      <c r="D16" s="4">
        <v>0.35044383940893031</v>
      </c>
      <c r="E16" s="4">
        <v>0.17865009217444569</v>
      </c>
      <c r="F16" s="2">
        <f t="shared" si="0"/>
        <v>0.96749794868208994</v>
      </c>
      <c r="G16" s="4">
        <v>6.526323356240428E-2</v>
      </c>
      <c r="H16" s="2">
        <f t="shared" si="1"/>
        <v>1.0350485649230974</v>
      </c>
      <c r="I16" s="5">
        <v>0.41409838025282858</v>
      </c>
      <c r="J16" s="4">
        <v>0.42353691953255918</v>
      </c>
      <c r="K16" s="18">
        <v>0.22722593356623269</v>
      </c>
    </row>
    <row r="17" spans="1:11" x14ac:dyDescent="0.3">
      <c r="A17" s="28" t="s">
        <v>46</v>
      </c>
      <c r="B17" s="1">
        <v>13</v>
      </c>
      <c r="C17" s="2">
        <v>0.90177520580317327</v>
      </c>
      <c r="D17" s="4">
        <v>2.703878245065094</v>
      </c>
      <c r="E17" s="4">
        <v>0.22722093697662454</v>
      </c>
      <c r="F17" s="2">
        <f t="shared" si="0"/>
        <v>0.30390000991022936</v>
      </c>
      <c r="G17" s="4">
        <v>0.16612845040838331</v>
      </c>
      <c r="H17" s="2">
        <f t="shared" si="1"/>
        <v>0.36444463186094128</v>
      </c>
      <c r="I17" s="5">
        <v>0.1805167330302318</v>
      </c>
      <c r="J17" s="4">
        <v>0.169554086414264</v>
      </c>
      <c r="K17" s="18" t="s">
        <v>104</v>
      </c>
    </row>
    <row r="18" spans="1:11" x14ac:dyDescent="0.3">
      <c r="A18" s="28" t="s">
        <v>47</v>
      </c>
      <c r="B18" s="1">
        <v>6</v>
      </c>
      <c r="C18" s="2">
        <v>0.59062690011388674</v>
      </c>
      <c r="D18" s="4">
        <v>3.1119766276289926</v>
      </c>
      <c r="E18" s="4">
        <v>0.23777592587123589</v>
      </c>
      <c r="F18" s="2">
        <f t="shared" si="0"/>
        <v>0.18093666921484311</v>
      </c>
      <c r="G18" s="4">
        <v>0.11337710889703628</v>
      </c>
      <c r="H18" s="2">
        <f t="shared" si="1"/>
        <v>0.20407398797222223</v>
      </c>
      <c r="I18" s="5">
        <v>0.24909520494024098</v>
      </c>
      <c r="J18" s="4">
        <v>0.23379796268486938</v>
      </c>
      <c r="K18" s="18">
        <v>0.31847915359155143</v>
      </c>
    </row>
    <row r="19" spans="1:11" x14ac:dyDescent="0.3">
      <c r="A19" s="28" t="s">
        <v>48</v>
      </c>
      <c r="B19" s="1">
        <v>17</v>
      </c>
      <c r="C19" s="2">
        <v>0.47801787110581817</v>
      </c>
      <c r="D19" s="4">
        <v>0.92328730976754814</v>
      </c>
      <c r="E19" s="4">
        <v>0.17951506763494102</v>
      </c>
      <c r="F19" s="2">
        <f t="shared" si="0"/>
        <v>0.28593282084986321</v>
      </c>
      <c r="G19" s="4">
        <v>5.0565958791441434E-2</v>
      </c>
      <c r="H19" s="2">
        <f t="shared" si="1"/>
        <v>0.30116133237216997</v>
      </c>
      <c r="I19" s="5">
        <v>0.34307973396300817</v>
      </c>
      <c r="J19" s="4">
        <v>0.29087028492003036</v>
      </c>
      <c r="K19" s="18">
        <v>0.49299997760693354</v>
      </c>
    </row>
    <row r="20" spans="1:11" x14ac:dyDescent="0.3">
      <c r="A20" s="28" t="s">
        <v>49</v>
      </c>
      <c r="B20" s="1">
        <v>6</v>
      </c>
      <c r="C20" s="2">
        <v>1.4591817094805635</v>
      </c>
      <c r="D20" s="4">
        <v>0.7763466915191054</v>
      </c>
      <c r="E20" s="4">
        <v>0</v>
      </c>
      <c r="F20" s="2">
        <f t="shared" si="0"/>
        <v>0.93246202354588437</v>
      </c>
      <c r="G20" s="4">
        <v>0.22224320836087766</v>
      </c>
      <c r="H20" s="2">
        <f t="shared" si="1"/>
        <v>1.1989120938188411</v>
      </c>
      <c r="I20" s="5">
        <v>0.66669218534868024</v>
      </c>
      <c r="J20" s="4">
        <v>0.67887167484671451</v>
      </c>
      <c r="K20" s="18" t="s">
        <v>104</v>
      </c>
    </row>
    <row r="21" spans="1:11" x14ac:dyDescent="0.3">
      <c r="A21" s="28" t="s">
        <v>50</v>
      </c>
      <c r="B21" s="1">
        <v>13</v>
      </c>
      <c r="C21" s="2">
        <v>1.0428204445258875</v>
      </c>
      <c r="D21" s="4">
        <v>0.80680196787760627</v>
      </c>
      <c r="E21" s="4">
        <v>0.17009540770623002</v>
      </c>
      <c r="F21" s="2">
        <f t="shared" si="0"/>
        <v>0.6570896757683885</v>
      </c>
      <c r="G21" s="4">
        <v>3.9482459137140741E-2</v>
      </c>
      <c r="H21" s="2">
        <f t="shared" si="1"/>
        <v>0.68409961069332148</v>
      </c>
      <c r="I21" s="5">
        <v>0.41255828198901345</v>
      </c>
      <c r="J21" s="4">
        <v>0.45478268232051067</v>
      </c>
      <c r="K21" s="18">
        <v>0.16482899215453389</v>
      </c>
    </row>
    <row r="22" spans="1:11" x14ac:dyDescent="0.3">
      <c r="A22" s="28" t="s">
        <v>51</v>
      </c>
      <c r="B22" s="1">
        <v>19</v>
      </c>
      <c r="C22" s="2">
        <v>0.81289545234378169</v>
      </c>
      <c r="D22" s="4">
        <v>0.29006295382811009</v>
      </c>
      <c r="E22" s="4">
        <v>0.12208969684914388</v>
      </c>
      <c r="F22" s="2">
        <f t="shared" si="0"/>
        <v>0.67123205738508473</v>
      </c>
      <c r="G22" s="4">
        <v>0.43590641066915381</v>
      </c>
      <c r="H22" s="2">
        <f t="shared" si="1"/>
        <v>1.189930306035442</v>
      </c>
      <c r="I22" s="5">
        <v>0.45245778367281081</v>
      </c>
      <c r="J22" s="4">
        <v>0.5046706079543325</v>
      </c>
      <c r="K22" s="18">
        <v>1.0903902572367665</v>
      </c>
    </row>
    <row r="23" spans="1:11" x14ac:dyDescent="0.3">
      <c r="A23" s="28" t="s">
        <v>5</v>
      </c>
      <c r="B23" s="1">
        <v>9</v>
      </c>
      <c r="C23" s="2">
        <v>0.59461987369007041</v>
      </c>
      <c r="D23" s="4">
        <v>0.70613922862541978</v>
      </c>
      <c r="E23" s="4">
        <v>0.15202100359420848</v>
      </c>
      <c r="F23" s="2">
        <f t="shared" si="0"/>
        <v>0.39280289227678272</v>
      </c>
      <c r="G23" s="4">
        <v>5.5374521644440837E-2</v>
      </c>
      <c r="H23" s="2">
        <f t="shared" si="1"/>
        <v>0.41582923738261779</v>
      </c>
      <c r="I23" s="5">
        <v>0.43648782352039855</v>
      </c>
      <c r="J23" s="4">
        <v>0.37732045499830924</v>
      </c>
      <c r="K23" s="18">
        <v>0.44206723689217836</v>
      </c>
    </row>
    <row r="24" spans="1:11" x14ac:dyDescent="0.3">
      <c r="A24" s="28" t="s">
        <v>52</v>
      </c>
      <c r="B24" s="1">
        <v>75</v>
      </c>
      <c r="C24" s="2">
        <v>0.81552573209830925</v>
      </c>
      <c r="D24" s="4">
        <v>0.16114089893518888</v>
      </c>
      <c r="E24" s="4">
        <v>0.14114059694994016</v>
      </c>
      <c r="F24" s="2">
        <f t="shared" si="0"/>
        <v>0.72994277528622853</v>
      </c>
      <c r="G24" s="4">
        <v>2.3937253897740769E-2</v>
      </c>
      <c r="H24" s="2">
        <f t="shared" si="1"/>
        <v>0.74784410961398851</v>
      </c>
      <c r="I24" s="5">
        <v>0.39392664065993604</v>
      </c>
      <c r="J24" s="4">
        <v>0.4004878295085883</v>
      </c>
      <c r="K24" s="18">
        <v>9.4532526570534375E-2</v>
      </c>
    </row>
    <row r="25" spans="1:11" x14ac:dyDescent="0.3">
      <c r="A25" s="28" t="s">
        <v>6</v>
      </c>
      <c r="B25" s="1">
        <v>5</v>
      </c>
      <c r="C25" s="2">
        <v>0.64925663681046708</v>
      </c>
      <c r="D25" s="4">
        <v>0.7307442487100918</v>
      </c>
      <c r="E25" s="4">
        <v>0.21850454959908946</v>
      </c>
      <c r="F25" s="2">
        <f t="shared" si="0"/>
        <v>0.4238826670150897</v>
      </c>
      <c r="G25" s="4">
        <v>2.5258573632130858E-2</v>
      </c>
      <c r="H25" s="2">
        <f t="shared" si="1"/>
        <v>0.4348667816392936</v>
      </c>
      <c r="I25" s="5">
        <v>0.19175225042945132</v>
      </c>
      <c r="J25" s="4">
        <v>0.2378952759366279</v>
      </c>
      <c r="K25" s="18">
        <v>0.10015011006218304</v>
      </c>
    </row>
    <row r="26" spans="1:11" x14ac:dyDescent="0.3">
      <c r="A26" s="28" t="s">
        <v>7</v>
      </c>
      <c r="B26" s="1">
        <v>19</v>
      </c>
      <c r="C26" s="2">
        <v>1.4371258558624964</v>
      </c>
      <c r="D26" s="4">
        <v>0.56020305434030204</v>
      </c>
      <c r="E26" s="4">
        <v>3.5643255604448906E-2</v>
      </c>
      <c r="F26" s="2">
        <f t="shared" si="0"/>
        <v>1.0209733127559442</v>
      </c>
      <c r="G26" s="4">
        <v>0.12734366294145336</v>
      </c>
      <c r="H26" s="2">
        <f t="shared" si="1"/>
        <v>1.1699603491075627</v>
      </c>
      <c r="I26" s="5">
        <v>0.5592830042233442</v>
      </c>
      <c r="J26" s="4">
        <v>0.56599226643845468</v>
      </c>
      <c r="K26" s="18">
        <v>0.45095152763289209</v>
      </c>
    </row>
    <row r="27" spans="1:11" x14ac:dyDescent="0.3">
      <c r="A27" s="28" t="s">
        <v>8</v>
      </c>
      <c r="B27" s="1">
        <v>1</v>
      </c>
      <c r="C27" s="2">
        <v>0.59948626509661673</v>
      </c>
      <c r="D27" s="4">
        <v>0.25413518686410802</v>
      </c>
      <c r="E27" s="4">
        <v>0.25394105551747775</v>
      </c>
      <c r="F27" s="2">
        <f t="shared" si="0"/>
        <v>0.50593453634675523</v>
      </c>
      <c r="G27" s="4">
        <v>7.9021349740558078E-2</v>
      </c>
      <c r="H27" s="2">
        <f t="shared" si="1"/>
        <v>0.54934447851123613</v>
      </c>
      <c r="I27" s="5">
        <v>0.1791666666666667</v>
      </c>
      <c r="J27" s="4">
        <v>0.2112223561106405</v>
      </c>
      <c r="K27" s="18">
        <v>0.34228481511245074</v>
      </c>
    </row>
    <row r="28" spans="1:11" x14ac:dyDescent="0.3">
      <c r="A28" s="28" t="s">
        <v>9</v>
      </c>
      <c r="B28" s="1">
        <v>48</v>
      </c>
      <c r="C28" s="2">
        <v>1.2654758028241759</v>
      </c>
      <c r="D28" s="4">
        <v>0.35213888418259254</v>
      </c>
      <c r="E28" s="4">
        <v>4.569626190045542E-2</v>
      </c>
      <c r="F28" s="2">
        <f t="shared" si="0"/>
        <v>1.007370984635179</v>
      </c>
      <c r="G28" s="4">
        <v>2.7340910657597504E-2</v>
      </c>
      <c r="H28" s="2">
        <f t="shared" si="1"/>
        <v>1.035687627528618</v>
      </c>
      <c r="I28" s="5">
        <v>0.56877993928984927</v>
      </c>
      <c r="J28" s="4">
        <v>0.63172322383971768</v>
      </c>
      <c r="K28" s="18">
        <v>0.55675895954570165</v>
      </c>
    </row>
    <row r="29" spans="1:11" x14ac:dyDescent="0.3">
      <c r="A29" s="28" t="s">
        <v>53</v>
      </c>
      <c r="B29" s="1">
        <v>82</v>
      </c>
      <c r="C29" s="2">
        <v>1.5661626436680831</v>
      </c>
      <c r="D29" s="4">
        <v>0.130352567761612</v>
      </c>
      <c r="E29" s="4">
        <v>3.0762877521343237E-2</v>
      </c>
      <c r="F29" s="2">
        <f t="shared" si="0"/>
        <v>1.4304886248051338</v>
      </c>
      <c r="G29" s="4">
        <v>0.1283531534181869</v>
      </c>
      <c r="H29" s="2">
        <f t="shared" si="1"/>
        <v>1.641133253008181</v>
      </c>
      <c r="I29" s="5">
        <v>0.54556094931442678</v>
      </c>
      <c r="J29" s="4">
        <v>0.75757493020019273</v>
      </c>
      <c r="K29" s="18">
        <v>2.986514932462466</v>
      </c>
    </row>
    <row r="30" spans="1:11" x14ac:dyDescent="0.3">
      <c r="A30" s="28" t="s">
        <v>54</v>
      </c>
      <c r="B30" s="1">
        <v>21</v>
      </c>
      <c r="C30" s="2">
        <v>1.0520358059596397</v>
      </c>
      <c r="D30" s="4">
        <v>0.1532753724254457</v>
      </c>
      <c r="E30" s="4">
        <v>0.12752538793708629</v>
      </c>
      <c r="F30" s="2">
        <f t="shared" si="0"/>
        <v>0.94648122764725862</v>
      </c>
      <c r="G30" s="4">
        <v>3.804590380623981E-2</v>
      </c>
      <c r="H30" s="2">
        <f t="shared" si="1"/>
        <v>0.98391516954112024</v>
      </c>
      <c r="I30" s="5">
        <v>0.44305342899134981</v>
      </c>
      <c r="J30" s="4">
        <v>0.54461043223959449</v>
      </c>
      <c r="K30" s="18">
        <v>0.23325994668886477</v>
      </c>
    </row>
    <row r="31" spans="1:11" x14ac:dyDescent="0.3">
      <c r="A31" s="28" t="s">
        <v>10</v>
      </c>
      <c r="B31" s="1">
        <v>6</v>
      </c>
      <c r="C31" s="2">
        <v>1.1901921291157842</v>
      </c>
      <c r="D31" s="4">
        <v>1.9009648002114632E-2</v>
      </c>
      <c r="E31" s="4">
        <v>0</v>
      </c>
      <c r="F31" s="2">
        <f t="shared" si="0"/>
        <v>1.1739546691591169</v>
      </c>
      <c r="G31" s="4">
        <v>0.11275804673483061</v>
      </c>
      <c r="H31" s="2">
        <f t="shared" si="1"/>
        <v>1.3231505395329948</v>
      </c>
      <c r="I31" s="5">
        <v>0.59241636400285314</v>
      </c>
      <c r="J31" s="4">
        <v>0.5769721013713518</v>
      </c>
      <c r="K31" s="18" t="s">
        <v>104</v>
      </c>
    </row>
    <row r="32" spans="1:11" x14ac:dyDescent="0.3">
      <c r="A32" s="28" t="s">
        <v>55</v>
      </c>
      <c r="B32" s="1">
        <v>24</v>
      </c>
      <c r="C32" s="2">
        <v>1.0815584994001022</v>
      </c>
      <c r="D32" s="4">
        <v>0.48046431217220997</v>
      </c>
      <c r="E32" s="4">
        <v>8.732066740414296E-2</v>
      </c>
      <c r="F32" s="2">
        <f t="shared" si="0"/>
        <v>0.80140030557815645</v>
      </c>
      <c r="G32" s="4">
        <v>9.7398326288143031E-2</v>
      </c>
      <c r="H32" s="2">
        <f t="shared" si="1"/>
        <v>0.88787815148013161</v>
      </c>
      <c r="I32" s="5">
        <v>0.44979564036368619</v>
      </c>
      <c r="J32" s="4">
        <v>0.50844081784420825</v>
      </c>
      <c r="K32" s="18">
        <v>0.55186368387346307</v>
      </c>
    </row>
    <row r="33" spans="1:11" x14ac:dyDescent="0.3">
      <c r="A33" s="28" t="s">
        <v>56</v>
      </c>
      <c r="B33" s="1">
        <v>4</v>
      </c>
      <c r="C33" s="2">
        <v>0.55046701345738924</v>
      </c>
      <c r="D33" s="4">
        <v>0.58824033466432135</v>
      </c>
      <c r="E33" s="4">
        <v>0.11217770983518927</v>
      </c>
      <c r="F33" s="2">
        <f t="shared" si="0"/>
        <v>0.38548011184061665</v>
      </c>
      <c r="G33" s="4">
        <v>6.4120810294011038E-2</v>
      </c>
      <c r="H33" s="2">
        <f t="shared" si="1"/>
        <v>0.41189088942314994</v>
      </c>
      <c r="I33" s="5">
        <v>0.20717133816193034</v>
      </c>
      <c r="J33" s="4">
        <v>0.30734248972099748</v>
      </c>
      <c r="K33" s="18">
        <v>0.5649638734610356</v>
      </c>
    </row>
    <row r="34" spans="1:11" x14ac:dyDescent="0.3">
      <c r="A34" s="28" t="s">
        <v>57</v>
      </c>
      <c r="B34" s="1">
        <v>98</v>
      </c>
      <c r="C34" s="2">
        <v>0.93814936272159755</v>
      </c>
      <c r="D34" s="4">
        <v>9.450810567509782E-2</v>
      </c>
      <c r="E34" s="4">
        <v>9.3773508358752956E-3</v>
      </c>
      <c r="F34" s="2">
        <f t="shared" si="0"/>
        <v>0.87778899454986492</v>
      </c>
      <c r="G34" s="4">
        <v>0.10439096293677608</v>
      </c>
      <c r="H34" s="2">
        <f t="shared" si="1"/>
        <v>0.98010287773357851</v>
      </c>
      <c r="I34" s="5">
        <v>0.57136783546761005</v>
      </c>
      <c r="J34" s="4">
        <v>0.61234603811158528</v>
      </c>
      <c r="K34" s="18">
        <v>0.23771367625977044</v>
      </c>
    </row>
    <row r="35" spans="1:11" x14ac:dyDescent="0.3">
      <c r="A35" s="28" t="s">
        <v>58</v>
      </c>
      <c r="B35" s="1">
        <v>193</v>
      </c>
      <c r="C35" s="2">
        <v>1.2948286123659787</v>
      </c>
      <c r="D35" s="4">
        <v>1.9994347323536252</v>
      </c>
      <c r="E35" s="4">
        <v>1.1305809825720436E-2</v>
      </c>
      <c r="F35" s="2">
        <f t="shared" si="0"/>
        <v>0.52747049325524364</v>
      </c>
      <c r="G35" s="4">
        <v>9.7463855454898676E-2</v>
      </c>
      <c r="H35" s="2">
        <f t="shared" si="1"/>
        <v>0.58443143406860532</v>
      </c>
      <c r="I35" s="5">
        <v>0.65310939052039518</v>
      </c>
      <c r="J35" s="4">
        <v>0.72909736577277662</v>
      </c>
      <c r="K35" s="18">
        <v>2.6226330157362709</v>
      </c>
    </row>
    <row r="36" spans="1:11" x14ac:dyDescent="0.3">
      <c r="A36" s="28" t="s">
        <v>59</v>
      </c>
      <c r="B36" s="1">
        <v>15</v>
      </c>
      <c r="C36" s="2">
        <v>0.53238565482586553</v>
      </c>
      <c r="D36" s="4">
        <v>0.17135528012074255</v>
      </c>
      <c r="E36" s="4">
        <v>9.3289762659074321E-2</v>
      </c>
      <c r="F36" s="2">
        <f t="shared" si="0"/>
        <v>0.47336713853172807</v>
      </c>
      <c r="G36" s="4">
        <v>4.9702231340095236E-2</v>
      </c>
      <c r="H36" s="2">
        <f t="shared" si="1"/>
        <v>0.49812506578781418</v>
      </c>
      <c r="I36" s="5">
        <v>0.44758696249750579</v>
      </c>
      <c r="J36" s="4">
        <v>0.40055664942807279</v>
      </c>
      <c r="K36" s="18">
        <v>0.49357436780125324</v>
      </c>
    </row>
    <row r="37" spans="1:11" x14ac:dyDescent="0.3">
      <c r="A37" s="28" t="s">
        <v>11</v>
      </c>
      <c r="B37" s="1">
        <v>30</v>
      </c>
      <c r="C37" s="2">
        <v>1.1517853004164882</v>
      </c>
      <c r="D37" s="4">
        <v>6.5228293568528606E-2</v>
      </c>
      <c r="E37" s="4">
        <v>5.3128301510209912E-2</v>
      </c>
      <c r="F37" s="2">
        <f t="shared" si="0"/>
        <v>1.0995982504522626</v>
      </c>
      <c r="G37" s="4">
        <v>0.37758391504207484</v>
      </c>
      <c r="H37" s="2">
        <f t="shared" si="1"/>
        <v>1.7666610439969501</v>
      </c>
      <c r="I37" s="5">
        <v>0.47319237908947293</v>
      </c>
      <c r="J37" s="4">
        <v>0.64521315926881961</v>
      </c>
      <c r="K37" s="18" t="s">
        <v>104</v>
      </c>
    </row>
    <row r="38" spans="1:11" x14ac:dyDescent="0.3">
      <c r="A38" s="28" t="s">
        <v>60</v>
      </c>
      <c r="B38" s="1">
        <v>8</v>
      </c>
      <c r="C38" s="2">
        <v>0.81969981365585576</v>
      </c>
      <c r="D38" s="4">
        <v>0.10891962430120344</v>
      </c>
      <c r="E38" s="4">
        <v>0</v>
      </c>
      <c r="F38" s="2">
        <f t="shared" si="0"/>
        <v>0.75950880282447109</v>
      </c>
      <c r="G38" s="4">
        <v>3.4718716290084148E-2</v>
      </c>
      <c r="H38" s="2">
        <f t="shared" si="1"/>
        <v>0.78682640556896677</v>
      </c>
      <c r="I38" s="5">
        <v>0.54123176554439634</v>
      </c>
      <c r="J38" s="4">
        <v>0.68114657761093034</v>
      </c>
      <c r="K38" s="18" t="s">
        <v>104</v>
      </c>
    </row>
    <row r="39" spans="1:11" x14ac:dyDescent="0.3">
      <c r="A39" s="28" t="s">
        <v>61</v>
      </c>
      <c r="B39" s="1">
        <v>47</v>
      </c>
      <c r="C39" s="2">
        <v>1.1227257011077243</v>
      </c>
      <c r="D39" s="4">
        <v>0.25650350250495718</v>
      </c>
      <c r="E39" s="4">
        <v>5.3787864562707718E-2</v>
      </c>
      <c r="F39" s="2">
        <f t="shared" si="0"/>
        <v>0.94614484516464159</v>
      </c>
      <c r="G39" s="4">
        <v>0.13426939472390137</v>
      </c>
      <c r="H39" s="2">
        <f t="shared" si="1"/>
        <v>1.0928859848531025</v>
      </c>
      <c r="I39" s="5">
        <v>0.55843037219422476</v>
      </c>
      <c r="J39" s="4">
        <v>0.57124825053352302</v>
      </c>
      <c r="K39" s="18">
        <v>0.31463312759828743</v>
      </c>
    </row>
    <row r="40" spans="1:11" x14ac:dyDescent="0.3">
      <c r="A40" s="28" t="s">
        <v>62</v>
      </c>
      <c r="B40" s="1">
        <v>34</v>
      </c>
      <c r="C40" s="2">
        <v>0.7341030904053496</v>
      </c>
      <c r="D40" s="4">
        <v>0.3114924501189284</v>
      </c>
      <c r="E40" s="4">
        <v>0.18090450993291607</v>
      </c>
      <c r="F40" s="2">
        <f t="shared" si="0"/>
        <v>0.59846568618903373</v>
      </c>
      <c r="G40" s="4">
        <v>5.5406024518200425E-2</v>
      </c>
      <c r="H40" s="2">
        <f t="shared" si="1"/>
        <v>0.63356923897781625</v>
      </c>
      <c r="I40" s="5">
        <v>0.34235772113705337</v>
      </c>
      <c r="J40" s="4">
        <v>0.35404182532940914</v>
      </c>
      <c r="K40" s="18">
        <v>0.19846949552812823</v>
      </c>
    </row>
    <row r="41" spans="1:11" x14ac:dyDescent="0.3">
      <c r="A41" s="28" t="s">
        <v>12</v>
      </c>
      <c r="B41" s="1">
        <v>41</v>
      </c>
      <c r="C41" s="2">
        <v>1.0696880737934409</v>
      </c>
      <c r="D41" s="4">
        <v>0.90441264162015478</v>
      </c>
      <c r="E41" s="4">
        <v>5.3240708076228035E-2</v>
      </c>
      <c r="F41" s="2">
        <f t="shared" si="0"/>
        <v>0.64514801252156495</v>
      </c>
      <c r="G41" s="4">
        <v>7.1269615134864725E-2</v>
      </c>
      <c r="H41" s="2">
        <f t="shared" si="1"/>
        <v>0.69465586895302189</v>
      </c>
      <c r="I41" s="5">
        <v>0.62603656405560126</v>
      </c>
      <c r="J41" s="4">
        <v>0.678561226091833</v>
      </c>
      <c r="K41" s="18">
        <v>2.287632676096286</v>
      </c>
    </row>
    <row r="42" spans="1:11" x14ac:dyDescent="0.3">
      <c r="A42" s="28" t="s">
        <v>63</v>
      </c>
      <c r="B42" s="1">
        <v>36</v>
      </c>
      <c r="C42" s="2">
        <v>0.97596769902442826</v>
      </c>
      <c r="D42" s="4">
        <v>0.31156425505026841</v>
      </c>
      <c r="E42" s="4">
        <v>4.7757993170707606E-2</v>
      </c>
      <c r="F42" s="2">
        <f t="shared" si="0"/>
        <v>0.79560801480421206</v>
      </c>
      <c r="G42" s="4">
        <v>2.0798275999851647E-2</v>
      </c>
      <c r="H42" s="2">
        <f t="shared" si="1"/>
        <v>0.81250675453681243</v>
      </c>
      <c r="I42" s="5">
        <v>0.47304155103529727</v>
      </c>
      <c r="J42" s="4">
        <v>0.5767103269426942</v>
      </c>
      <c r="K42" s="18">
        <v>0.29432712963669849</v>
      </c>
    </row>
    <row r="43" spans="1:11" x14ac:dyDescent="0.3">
      <c r="A43" s="28" t="s">
        <v>64</v>
      </c>
      <c r="B43" s="1">
        <v>30</v>
      </c>
      <c r="C43" s="2">
        <v>0.7177526245795538</v>
      </c>
      <c r="D43" s="4">
        <v>0.5955173134988021</v>
      </c>
      <c r="E43" s="4">
        <v>0.1138666920003213</v>
      </c>
      <c r="F43" s="2">
        <f t="shared" si="0"/>
        <v>0.50076985080759662</v>
      </c>
      <c r="G43" s="4">
        <v>4.3540634788000208E-2</v>
      </c>
      <c r="H43" s="2">
        <f t="shared" si="1"/>
        <v>0.52356625803606482</v>
      </c>
      <c r="I43" s="5">
        <v>0.4124771746596837</v>
      </c>
      <c r="J43" s="4">
        <v>0.41638880750662055</v>
      </c>
      <c r="K43" s="18">
        <v>0.31098618751203178</v>
      </c>
    </row>
    <row r="44" spans="1:11" x14ac:dyDescent="0.3">
      <c r="A44" s="28" t="s">
        <v>65</v>
      </c>
      <c r="B44" s="1">
        <v>81</v>
      </c>
      <c r="C44" s="2">
        <v>1.0109450396088593</v>
      </c>
      <c r="D44" s="4">
        <v>3.6679723806697826</v>
      </c>
      <c r="E44" s="4">
        <v>0.12672902296878519</v>
      </c>
      <c r="F44" s="2">
        <f t="shared" si="0"/>
        <v>0.27555070779587953</v>
      </c>
      <c r="G44" s="4">
        <v>0.11332441785190255</v>
      </c>
      <c r="H44" s="2">
        <f t="shared" si="1"/>
        <v>0.31076835016514026</v>
      </c>
      <c r="I44" s="5">
        <v>0.38897918440600615</v>
      </c>
      <c r="J44" s="4">
        <v>0.37706915864303397</v>
      </c>
      <c r="K44" s="18">
        <v>0.37430900684983243</v>
      </c>
    </row>
    <row r="45" spans="1:11" x14ac:dyDescent="0.3">
      <c r="A45" s="28" t="s">
        <v>13</v>
      </c>
      <c r="B45" s="1">
        <v>72</v>
      </c>
      <c r="C45" s="2">
        <v>0.68399982536560455</v>
      </c>
      <c r="D45" s="4">
        <v>0.49969270461988985</v>
      </c>
      <c r="E45" s="4">
        <v>5.6784724118625403E-2</v>
      </c>
      <c r="F45" s="2">
        <f t="shared" si="0"/>
        <v>0.50162192555225937</v>
      </c>
      <c r="G45" s="4">
        <v>2.5964908997426622E-2</v>
      </c>
      <c r="H45" s="2">
        <f t="shared" si="1"/>
        <v>0.5149936898432893</v>
      </c>
      <c r="I45" s="5">
        <v>0.54075579356964909</v>
      </c>
      <c r="J45" s="4">
        <v>0.43959936342117228</v>
      </c>
      <c r="K45" s="18">
        <v>0.22090413153474681</v>
      </c>
    </row>
    <row r="46" spans="1:11" x14ac:dyDescent="0.3">
      <c r="A46" s="28" t="s">
        <v>66</v>
      </c>
      <c r="B46" s="1">
        <v>6</v>
      </c>
      <c r="C46" s="2">
        <v>0.44076688953318816</v>
      </c>
      <c r="D46" s="4">
        <v>0.45341345111968812</v>
      </c>
      <c r="E46" s="4">
        <v>0.12560014058264782</v>
      </c>
      <c r="F46" s="2">
        <f t="shared" si="0"/>
        <v>0.33142769188168592</v>
      </c>
      <c r="G46" s="4">
        <v>4.4505685920800508E-2</v>
      </c>
      <c r="H46" s="2">
        <f t="shared" si="1"/>
        <v>0.34686516392416161</v>
      </c>
      <c r="I46" s="5">
        <v>0.38949767093883064</v>
      </c>
      <c r="J46" s="4">
        <v>0.5084809248766895</v>
      </c>
      <c r="K46" s="18">
        <v>0.85423819178909144</v>
      </c>
    </row>
    <row r="47" spans="1:11" x14ac:dyDescent="0.3">
      <c r="A47" s="28" t="s">
        <v>14</v>
      </c>
      <c r="B47" s="1">
        <v>5</v>
      </c>
      <c r="C47" s="2">
        <v>1.0070116616452558</v>
      </c>
      <c r="D47" s="4">
        <v>0.31449332479432485</v>
      </c>
      <c r="E47" s="4">
        <v>0.20102664127158754</v>
      </c>
      <c r="F47" s="2">
        <f t="shared" si="0"/>
        <v>0.81949128676672267</v>
      </c>
      <c r="G47" s="4">
        <v>6.619595321348129E-2</v>
      </c>
      <c r="H47" s="2">
        <f t="shared" si="1"/>
        <v>0.8775837817225377</v>
      </c>
      <c r="I47" s="5">
        <v>0.34339871053338344</v>
      </c>
      <c r="J47" s="4">
        <v>0.47004631678303899</v>
      </c>
      <c r="K47" s="18">
        <v>0.14277933182698571</v>
      </c>
    </row>
    <row r="48" spans="1:11" x14ac:dyDescent="0.3">
      <c r="A48" s="28" t="s">
        <v>67</v>
      </c>
      <c r="B48" s="1">
        <v>26</v>
      </c>
      <c r="C48" s="2">
        <v>0.86456131243481116</v>
      </c>
      <c r="D48" s="4">
        <v>0.58198132541688186</v>
      </c>
      <c r="E48" s="4">
        <v>0.10700255876924128</v>
      </c>
      <c r="F48" s="2">
        <f t="shared" si="0"/>
        <v>0.6073705067742613</v>
      </c>
      <c r="G48" s="4">
        <v>6.0511332262595273E-2</v>
      </c>
      <c r="H48" s="2">
        <f t="shared" si="1"/>
        <v>0.64649050875409464</v>
      </c>
      <c r="I48" s="5">
        <v>0.44832020141332263</v>
      </c>
      <c r="J48" s="4">
        <v>0.53553379875098983</v>
      </c>
      <c r="K48" s="18">
        <v>0.39300685416505599</v>
      </c>
    </row>
    <row r="49" spans="1:11" x14ac:dyDescent="0.3">
      <c r="A49" s="28" t="s">
        <v>68</v>
      </c>
      <c r="B49" s="1">
        <v>67</v>
      </c>
      <c r="C49" s="2">
        <v>0.91693669820866142</v>
      </c>
      <c r="D49" s="4">
        <v>0.11963169155731831</v>
      </c>
      <c r="E49" s="4">
        <v>2.8265693402795396E-2</v>
      </c>
      <c r="F49" s="2">
        <f t="shared" si="0"/>
        <v>0.84351386178472365</v>
      </c>
      <c r="G49" s="4">
        <v>4.1813340107164934E-2</v>
      </c>
      <c r="H49" s="2">
        <f t="shared" si="1"/>
        <v>0.8803231114478921</v>
      </c>
      <c r="I49" s="5">
        <v>0.54188231864152259</v>
      </c>
      <c r="J49" s="4">
        <v>0.58685237994504957</v>
      </c>
      <c r="K49" s="18">
        <v>0.46199135772980726</v>
      </c>
    </row>
    <row r="50" spans="1:11" x14ac:dyDescent="0.3">
      <c r="A50" s="28" t="s">
        <v>69</v>
      </c>
      <c r="B50" s="1">
        <v>45</v>
      </c>
      <c r="C50" s="2">
        <v>1.1019891717815102</v>
      </c>
      <c r="D50" s="4">
        <v>0.32201830203400678</v>
      </c>
      <c r="E50" s="4">
        <v>9.3527053280310551E-2</v>
      </c>
      <c r="F50" s="2">
        <f t="shared" si="0"/>
        <v>0.89280459417841651</v>
      </c>
      <c r="G50" s="4">
        <v>5.1055924612350208E-2</v>
      </c>
      <c r="H50" s="2">
        <f t="shared" si="1"/>
        <v>0.94084005299648454</v>
      </c>
      <c r="I50" s="5">
        <v>0.55206129931166725</v>
      </c>
      <c r="J50" s="4">
        <v>0.60329663983747239</v>
      </c>
      <c r="K50" s="18">
        <v>0.41838607855367199</v>
      </c>
    </row>
    <row r="51" spans="1:11" x14ac:dyDescent="0.3">
      <c r="A51" s="28" t="s">
        <v>70</v>
      </c>
      <c r="B51" s="1">
        <v>55</v>
      </c>
      <c r="C51" s="2">
        <v>0.92778705363122682</v>
      </c>
      <c r="D51" s="4">
        <v>2.1752900622742426E-2</v>
      </c>
      <c r="E51" s="4">
        <v>3.7809339745984667E-2</v>
      </c>
      <c r="F51" s="2">
        <f t="shared" si="0"/>
        <v>0.91333138291755334</v>
      </c>
      <c r="G51" s="4">
        <v>7.4042037013247367E-2</v>
      </c>
      <c r="H51" s="2">
        <f t="shared" si="1"/>
        <v>0.98636376533933445</v>
      </c>
      <c r="I51" s="5">
        <v>0.58101102511644387</v>
      </c>
      <c r="J51" s="4">
        <v>0.61387458557435359</v>
      </c>
      <c r="K51" s="18" t="s">
        <v>104</v>
      </c>
    </row>
    <row r="52" spans="1:11" x14ac:dyDescent="0.3">
      <c r="A52" s="28" t="s">
        <v>15</v>
      </c>
      <c r="B52" s="1">
        <v>4</v>
      </c>
      <c r="C52" s="2">
        <v>0.53345703269054734</v>
      </c>
      <c r="D52" s="4">
        <v>0.43955950948665079</v>
      </c>
      <c r="E52" s="4">
        <v>0.1349116461100569</v>
      </c>
      <c r="F52" s="2">
        <f t="shared" si="0"/>
        <v>0.40418816080582853</v>
      </c>
      <c r="G52" s="4">
        <v>0.1062771939300324</v>
      </c>
      <c r="H52" s="2">
        <f t="shared" si="1"/>
        <v>0.45225226217868891</v>
      </c>
      <c r="I52" s="5">
        <v>0.35498990780300799</v>
      </c>
      <c r="J52" s="4">
        <v>0.26391425695518633</v>
      </c>
      <c r="K52" s="18">
        <v>0.38063755851197767</v>
      </c>
    </row>
    <row r="53" spans="1:11" x14ac:dyDescent="0.3">
      <c r="A53" s="28" t="s">
        <v>71</v>
      </c>
      <c r="B53" s="1">
        <v>20</v>
      </c>
      <c r="C53" s="2">
        <v>0.78667755158045927</v>
      </c>
      <c r="D53" s="4">
        <v>0.7391566290393623</v>
      </c>
      <c r="E53" s="4">
        <v>8.3301945992900653E-2</v>
      </c>
      <c r="F53" s="2">
        <f t="shared" si="0"/>
        <v>0.51155693209007125</v>
      </c>
      <c r="G53" s="4">
        <v>9.6167141782239358E-3</v>
      </c>
      <c r="H53" s="2">
        <f t="shared" si="1"/>
        <v>0.51652419766515345</v>
      </c>
      <c r="I53" s="5">
        <v>0.4106270061001992</v>
      </c>
      <c r="J53" s="4">
        <v>0.35250090888958796</v>
      </c>
      <c r="K53" s="18">
        <v>0.22433277556999706</v>
      </c>
    </row>
    <row r="54" spans="1:11" x14ac:dyDescent="0.3">
      <c r="A54" s="28" t="s">
        <v>16</v>
      </c>
      <c r="B54" s="1">
        <v>34</v>
      </c>
      <c r="C54" s="2">
        <v>1.0197474523378347</v>
      </c>
      <c r="D54" s="4">
        <v>0.20318008231050458</v>
      </c>
      <c r="E54" s="4">
        <v>8.6048470000663971E-2</v>
      </c>
      <c r="F54" s="2">
        <f t="shared" si="0"/>
        <v>0.88841034961755705</v>
      </c>
      <c r="G54" s="4">
        <v>0.10722904617461011</v>
      </c>
      <c r="H54" s="2">
        <f t="shared" si="1"/>
        <v>0.99511565179271544</v>
      </c>
      <c r="I54" s="5">
        <v>0.44472722256293562</v>
      </c>
      <c r="J54" s="4">
        <v>0.41582303549074434</v>
      </c>
      <c r="K54" s="18">
        <v>0.56946913190076132</v>
      </c>
    </row>
    <row r="55" spans="1:11" x14ac:dyDescent="0.3">
      <c r="A55" s="28" t="s">
        <v>17</v>
      </c>
      <c r="B55" s="1">
        <v>46</v>
      </c>
      <c r="C55" s="2">
        <v>1.0459774036087579</v>
      </c>
      <c r="D55" s="4">
        <v>0.27857966884020041</v>
      </c>
      <c r="E55" s="4">
        <v>2.9187407363836883E-2</v>
      </c>
      <c r="F55" s="2">
        <f t="shared" si="0"/>
        <v>0.86969496018925607</v>
      </c>
      <c r="G55" s="4">
        <v>4.5063692758338179E-2</v>
      </c>
      <c r="H55" s="2">
        <f t="shared" si="1"/>
        <v>0.91073609160528646</v>
      </c>
      <c r="I55" s="5">
        <v>0.61627452909083291</v>
      </c>
      <c r="J55" s="4">
        <v>0.68731584140168711</v>
      </c>
      <c r="K55" s="18">
        <v>1.389290065706472</v>
      </c>
    </row>
    <row r="56" spans="1:11" x14ac:dyDescent="0.3">
      <c r="A56" s="28" t="s">
        <v>18</v>
      </c>
      <c r="B56" s="1">
        <v>23</v>
      </c>
      <c r="C56" s="2">
        <v>1.1136171541146289</v>
      </c>
      <c r="D56" s="4">
        <v>0.23237634687347389</v>
      </c>
      <c r="E56" s="4">
        <v>6.0640035161413315E-2</v>
      </c>
      <c r="F56" s="2">
        <f t="shared" si="0"/>
        <v>0.9525609737869748</v>
      </c>
      <c r="G56" s="4">
        <v>7.9686342470050228E-2</v>
      </c>
      <c r="H56" s="2">
        <f t="shared" si="1"/>
        <v>1.0350394846291582</v>
      </c>
      <c r="I56" s="5">
        <v>0.57238571660282245</v>
      </c>
      <c r="J56" s="4">
        <v>0.63271391839503766</v>
      </c>
      <c r="K56" s="18">
        <v>0.42208684088896187</v>
      </c>
    </row>
    <row r="57" spans="1:11" x14ac:dyDescent="0.3">
      <c r="A57" s="28" t="s">
        <v>72</v>
      </c>
      <c r="B57" s="1">
        <v>5</v>
      </c>
      <c r="C57" s="2">
        <v>0.40243164687335131</v>
      </c>
      <c r="D57" s="4">
        <v>0.19719602393698477</v>
      </c>
      <c r="E57" s="4">
        <v>0.1702227178544071</v>
      </c>
      <c r="F57" s="2">
        <f t="shared" si="0"/>
        <v>0.3519359391965266</v>
      </c>
      <c r="G57" s="4">
        <v>5.6232619879307916E-2</v>
      </c>
      <c r="H57" s="2">
        <f t="shared" si="1"/>
        <v>0.37290538601950818</v>
      </c>
      <c r="I57" s="5">
        <v>0.21010045021885987</v>
      </c>
      <c r="J57" s="4">
        <v>0.25274211090991006</v>
      </c>
      <c r="K57" s="18">
        <v>0.57839902098732043</v>
      </c>
    </row>
    <row r="58" spans="1:11" x14ac:dyDescent="0.3">
      <c r="A58" s="28" t="s">
        <v>19</v>
      </c>
      <c r="B58" s="1">
        <v>10</v>
      </c>
      <c r="C58" s="2">
        <v>0.73006791228511259</v>
      </c>
      <c r="D58" s="4">
        <v>0.44085844149391051</v>
      </c>
      <c r="E58" s="4">
        <v>0.16462344033382148</v>
      </c>
      <c r="F58" s="2">
        <f t="shared" si="0"/>
        <v>0.55275989386973179</v>
      </c>
      <c r="G58" s="4">
        <v>0.23004521436069289</v>
      </c>
      <c r="H58" s="2">
        <f t="shared" si="1"/>
        <v>0.71791214780328361</v>
      </c>
      <c r="I58" s="5">
        <v>0.17679825548819533</v>
      </c>
      <c r="J58" s="4">
        <v>0.17900364364366364</v>
      </c>
      <c r="K58" s="18">
        <v>0.17730031308971236</v>
      </c>
    </row>
    <row r="59" spans="1:11" x14ac:dyDescent="0.3">
      <c r="A59" s="28" t="s">
        <v>20</v>
      </c>
      <c r="B59" s="1">
        <v>9</v>
      </c>
      <c r="C59" s="2">
        <v>0.68606665633074082</v>
      </c>
      <c r="D59" s="4">
        <v>0.44770231258196086</v>
      </c>
      <c r="E59" s="4">
        <v>0.25277177543605672</v>
      </c>
      <c r="F59" s="2">
        <f t="shared" si="0"/>
        <v>0.51749393660676535</v>
      </c>
      <c r="G59" s="4">
        <v>9.5077471246983347E-2</v>
      </c>
      <c r="H59" s="2">
        <f t="shared" si="1"/>
        <v>0.57186545827284463</v>
      </c>
      <c r="I59" s="5">
        <v>0.18235265747949081</v>
      </c>
      <c r="J59" s="4">
        <v>0.21062261059095772</v>
      </c>
      <c r="K59" s="18">
        <v>0.33621204973600849</v>
      </c>
    </row>
    <row r="60" spans="1:11" x14ac:dyDescent="0.3">
      <c r="A60" s="28" t="s">
        <v>73</v>
      </c>
      <c r="B60" s="1">
        <v>179</v>
      </c>
      <c r="C60" s="2">
        <v>0.77555061862186392</v>
      </c>
      <c r="D60" s="4">
        <v>1.9521261619238504</v>
      </c>
      <c r="E60" s="4">
        <v>5.7092627116817403E-2</v>
      </c>
      <c r="F60" s="2">
        <f t="shared" si="0"/>
        <v>0.32042686918585767</v>
      </c>
      <c r="G60" s="4">
        <v>5.4470184853859717E-2</v>
      </c>
      <c r="H60" s="2">
        <f t="shared" si="1"/>
        <v>0.33888605526028043</v>
      </c>
      <c r="I60" s="5">
        <v>0.39920834599522809</v>
      </c>
      <c r="J60" s="4">
        <v>0.42918883241921968</v>
      </c>
      <c r="K60" s="18">
        <v>0.40442438143593618</v>
      </c>
    </row>
    <row r="61" spans="1:11" x14ac:dyDescent="0.3">
      <c r="A61" s="28" t="s">
        <v>21</v>
      </c>
      <c r="B61" s="1">
        <v>32</v>
      </c>
      <c r="C61" s="2">
        <v>0.84660284369859917</v>
      </c>
      <c r="D61" s="4">
        <v>0.27665364687809174</v>
      </c>
      <c r="E61" s="4">
        <v>9.6843271657798782E-2</v>
      </c>
      <c r="F61" s="2">
        <f t="shared" si="0"/>
        <v>0.7047428956574695</v>
      </c>
      <c r="G61" s="4">
        <v>3.4942054660258889E-2</v>
      </c>
      <c r="H61" s="2">
        <f t="shared" si="1"/>
        <v>0.73025966892523775</v>
      </c>
      <c r="I61" s="5">
        <v>0.43460818129017659</v>
      </c>
      <c r="J61" s="4">
        <v>0.56756685502561921</v>
      </c>
      <c r="K61" s="18">
        <v>0.21863520882946391</v>
      </c>
    </row>
    <row r="62" spans="1:11" x14ac:dyDescent="0.3">
      <c r="A62" s="28" t="s">
        <v>74</v>
      </c>
      <c r="B62" s="1">
        <v>1251</v>
      </c>
      <c r="C62" s="2">
        <v>1.1541996627618794</v>
      </c>
      <c r="D62" s="4">
        <v>0.16544709644110517</v>
      </c>
      <c r="E62" s="4">
        <v>1.2380857497004545E-2</v>
      </c>
      <c r="F62" s="2">
        <f t="shared" si="0"/>
        <v>1.0301865226971259</v>
      </c>
      <c r="G62" s="4">
        <v>9.7267529668194103E-2</v>
      </c>
      <c r="H62" s="2">
        <f t="shared" si="1"/>
        <v>1.1411869590981625</v>
      </c>
      <c r="I62" s="5">
        <v>0.54398639469191634</v>
      </c>
      <c r="J62" s="4">
        <v>0.70570737775769243</v>
      </c>
      <c r="K62" s="18">
        <v>0.54600029381239301</v>
      </c>
    </row>
    <row r="63" spans="1:11" x14ac:dyDescent="0.3">
      <c r="A63" s="28" t="s">
        <v>75</v>
      </c>
      <c r="B63" s="1">
        <v>2</v>
      </c>
      <c r="C63" s="2">
        <v>0.91814606783196329</v>
      </c>
      <c r="D63" s="4">
        <v>7.8673120728929389</v>
      </c>
      <c r="E63" s="4">
        <v>0</v>
      </c>
      <c r="F63" s="2">
        <f t="shared" si="0"/>
        <v>0.13654239692129855</v>
      </c>
      <c r="G63" s="4">
        <v>6.7368826664954071E-2</v>
      </c>
      <c r="H63" s="2">
        <f t="shared" si="1"/>
        <v>0.14640556827307116</v>
      </c>
      <c r="I63" s="5">
        <v>0.62353782581055306</v>
      </c>
      <c r="J63" s="4">
        <v>0.92475629049696662</v>
      </c>
      <c r="K63" s="18" t="s">
        <v>104</v>
      </c>
    </row>
    <row r="64" spans="1:11" x14ac:dyDescent="0.3">
      <c r="A64" s="28" t="s">
        <v>76</v>
      </c>
      <c r="B64" s="1">
        <v>4</v>
      </c>
      <c r="C64" s="2">
        <v>2.120931976865589</v>
      </c>
      <c r="D64" s="4">
        <v>0.24258230193649771</v>
      </c>
      <c r="E64" s="4">
        <v>0.20052360393910509</v>
      </c>
      <c r="F64" s="2">
        <f t="shared" si="0"/>
        <v>1.8027426942273808</v>
      </c>
      <c r="G64" s="4">
        <v>6.3312335922249705E-2</v>
      </c>
      <c r="H64" s="2">
        <f t="shared" si="1"/>
        <v>1.9245931844339343</v>
      </c>
      <c r="I64" s="5">
        <v>0.40398184716782215</v>
      </c>
      <c r="J64" s="4">
        <v>0.46590993592673091</v>
      </c>
      <c r="K64" s="18">
        <v>1.1931077389208162</v>
      </c>
    </row>
    <row r="65" spans="1:11" x14ac:dyDescent="0.3">
      <c r="A65" s="28" t="s">
        <v>77</v>
      </c>
      <c r="B65" s="1">
        <v>231</v>
      </c>
      <c r="C65" s="2">
        <v>1.4697985755203371</v>
      </c>
      <c r="D65" s="4">
        <v>0.19809576895557313</v>
      </c>
      <c r="E65" s="4">
        <v>5.1585349093460714E-2</v>
      </c>
      <c r="F65" s="2">
        <f t="shared" si="0"/>
        <v>1.2846379506048631</v>
      </c>
      <c r="G65" s="4">
        <v>4.745328583869253E-2</v>
      </c>
      <c r="H65" s="2">
        <f t="shared" si="1"/>
        <v>1.3486351183689225</v>
      </c>
      <c r="I65" s="5">
        <v>0.49845298441598934</v>
      </c>
      <c r="J65" s="4">
        <v>0.69731785591291662</v>
      </c>
      <c r="K65" s="18">
        <v>2.4540479987066077</v>
      </c>
    </row>
    <row r="66" spans="1:11" x14ac:dyDescent="0.3">
      <c r="A66" s="28" t="s">
        <v>22</v>
      </c>
      <c r="B66" s="1">
        <v>8</v>
      </c>
      <c r="C66" s="2">
        <v>1.1545336665475228</v>
      </c>
      <c r="D66" s="4">
        <v>0.79598338267515134</v>
      </c>
      <c r="E66" s="4">
        <v>0.15204349773485829</v>
      </c>
      <c r="F66" s="2">
        <f t="shared" si="0"/>
        <v>0.73110735300067009</v>
      </c>
      <c r="G66" s="4">
        <v>1.0288977580801814E-2</v>
      </c>
      <c r="H66" s="2">
        <f t="shared" si="1"/>
        <v>0.73870790204355741</v>
      </c>
      <c r="I66" s="5">
        <v>0.2618889646182585</v>
      </c>
      <c r="J66" s="4">
        <v>0.29207370341358679</v>
      </c>
      <c r="K66" s="18">
        <v>0.39597126448647163</v>
      </c>
    </row>
    <row r="67" spans="1:11" x14ac:dyDescent="0.3">
      <c r="A67" s="28" t="s">
        <v>23</v>
      </c>
      <c r="B67" s="1">
        <v>40</v>
      </c>
      <c r="C67" s="2">
        <v>1.4680439633866573</v>
      </c>
      <c r="D67" s="4">
        <v>0.59082069112046842</v>
      </c>
      <c r="E67" s="4">
        <v>0.10535733460909683</v>
      </c>
      <c r="F67" s="2">
        <f t="shared" si="0"/>
        <v>1.02668951117476</v>
      </c>
      <c r="G67" s="4">
        <v>3.98738224746647E-2</v>
      </c>
      <c r="H67" s="2">
        <f t="shared" si="1"/>
        <v>1.0693276938047742</v>
      </c>
      <c r="I67" s="5">
        <v>0.42450201218312617</v>
      </c>
      <c r="J67" s="4">
        <v>0.50953790790165121</v>
      </c>
      <c r="K67" s="18">
        <v>0.44356409357535953</v>
      </c>
    </row>
    <row r="68" spans="1:11" x14ac:dyDescent="0.3">
      <c r="A68" s="28" t="s">
        <v>24</v>
      </c>
      <c r="B68" s="1">
        <v>10</v>
      </c>
      <c r="C68" s="2">
        <v>0.64485738431186879</v>
      </c>
      <c r="D68" s="4">
        <v>0.42378314994542621</v>
      </c>
      <c r="E68" s="4">
        <v>0.2057736026987452</v>
      </c>
      <c r="F68" s="2">
        <f t="shared" si="0"/>
        <v>0.49288037303276627</v>
      </c>
      <c r="G68" s="4">
        <v>5.5568107830081225E-2</v>
      </c>
      <c r="H68" s="2">
        <f t="shared" si="1"/>
        <v>0.52188027227704947</v>
      </c>
      <c r="I68" s="5">
        <v>0.30602861859126868</v>
      </c>
      <c r="J68" s="4">
        <v>0.30872556359369263</v>
      </c>
      <c r="K68" s="18">
        <v>0.26220207483455754</v>
      </c>
    </row>
    <row r="69" spans="1:11" x14ac:dyDescent="0.3">
      <c r="A69" s="28" t="s">
        <v>25</v>
      </c>
      <c r="B69" s="1">
        <v>20</v>
      </c>
      <c r="C69" s="2">
        <v>1.1385888318249635</v>
      </c>
      <c r="D69" s="4">
        <v>0.26560925218964887</v>
      </c>
      <c r="E69" s="4">
        <v>0.17278172881140821</v>
      </c>
      <c r="F69" s="2">
        <f t="shared" si="0"/>
        <v>0.95418552189906203</v>
      </c>
      <c r="G69" s="4">
        <v>0.18569530114094457</v>
      </c>
      <c r="H69" s="2">
        <f t="shared" si="1"/>
        <v>1.1717794619581559</v>
      </c>
      <c r="I69" s="5">
        <v>0.28782659541463368</v>
      </c>
      <c r="J69" s="4">
        <v>0.40494418507459351</v>
      </c>
      <c r="K69" s="18">
        <v>1.1688899825056114</v>
      </c>
    </row>
    <row r="70" spans="1:11" x14ac:dyDescent="0.3">
      <c r="A70" s="28" t="s">
        <v>26</v>
      </c>
      <c r="B70" s="1">
        <v>22</v>
      </c>
      <c r="C70" s="2">
        <v>0.63528580342248364</v>
      </c>
      <c r="D70" s="4">
        <v>0.81231074302130279</v>
      </c>
      <c r="E70" s="4">
        <v>0.16958859891235598</v>
      </c>
      <c r="F70" s="2">
        <f t="shared" si="0"/>
        <v>0.39929032761907374</v>
      </c>
      <c r="G70" s="4">
        <v>1.7312513395487634E-2</v>
      </c>
      <c r="H70" s="2">
        <f t="shared" si="1"/>
        <v>0.40632483171098954</v>
      </c>
      <c r="I70" s="5">
        <v>0.28296307121258363</v>
      </c>
      <c r="J70" s="4">
        <v>0.2987665947256703</v>
      </c>
      <c r="K70" s="18">
        <v>0.10612019303361549</v>
      </c>
    </row>
    <row r="71" spans="1:11" x14ac:dyDescent="0.3">
      <c r="A71" s="28" t="s">
        <v>27</v>
      </c>
      <c r="B71" s="1">
        <v>729</v>
      </c>
      <c r="C71" s="2">
        <v>1.1014944439597902</v>
      </c>
      <c r="D71" s="4">
        <v>0.11113665751522897</v>
      </c>
      <c r="E71" s="4">
        <v>2.9173247398749064E-2</v>
      </c>
      <c r="F71" s="2">
        <f t="shared" si="0"/>
        <v>1.0190879059980242</v>
      </c>
      <c r="G71" s="4">
        <v>8.6214190389368783E-2</v>
      </c>
      <c r="H71" s="2">
        <f t="shared" si="1"/>
        <v>1.1152371762396516</v>
      </c>
      <c r="I71" s="5">
        <v>0.54404958447572027</v>
      </c>
      <c r="J71" s="4">
        <v>0.65470655375878795</v>
      </c>
      <c r="K71" s="18">
        <v>1.2645412013031301</v>
      </c>
    </row>
    <row r="72" spans="1:11" x14ac:dyDescent="0.3">
      <c r="A72" s="28" t="s">
        <v>106</v>
      </c>
      <c r="B72" s="1">
        <v>8</v>
      </c>
      <c r="C72" s="2">
        <v>0.59846503068746604</v>
      </c>
      <c r="D72" s="4">
        <v>1.0355479421139993</v>
      </c>
      <c r="E72" s="4">
        <v>0.14856838114167056</v>
      </c>
      <c r="F72" s="2">
        <f t="shared" si="0"/>
        <v>0.34130429691463082</v>
      </c>
      <c r="G72" s="4">
        <v>5.4196947852449787E-2</v>
      </c>
      <c r="H72" s="2">
        <f t="shared" si="1"/>
        <v>0.36086191109202043</v>
      </c>
      <c r="I72" s="5">
        <v>0.30966217057745166</v>
      </c>
      <c r="J72" s="4">
        <v>0.5175866341831421</v>
      </c>
      <c r="K72" s="18">
        <v>0.58655068595069526</v>
      </c>
    </row>
    <row r="73" spans="1:11" x14ac:dyDescent="0.3">
      <c r="A73" s="28" t="s">
        <v>28</v>
      </c>
      <c r="B73" s="1">
        <v>75</v>
      </c>
      <c r="C73" s="2">
        <v>0.78854913319971409</v>
      </c>
      <c r="D73" s="4">
        <v>1.0300741113210603</v>
      </c>
      <c r="E73" s="4">
        <v>4.4470725400654963E-2</v>
      </c>
      <c r="F73" s="2">
        <f t="shared" si="0"/>
        <v>0.45073294136614034</v>
      </c>
      <c r="G73" s="4">
        <v>9.6648989786402607E-3</v>
      </c>
      <c r="H73" s="2">
        <f t="shared" si="1"/>
        <v>0.45513174369088516</v>
      </c>
      <c r="I73" s="5">
        <v>0.22679591381552408</v>
      </c>
      <c r="J73" s="4">
        <v>0.18553478427036721</v>
      </c>
      <c r="K73" s="18">
        <v>0.18513506137130123</v>
      </c>
    </row>
    <row r="74" spans="1:11" x14ac:dyDescent="0.3">
      <c r="A74" s="28" t="s">
        <v>78</v>
      </c>
      <c r="B74" s="1">
        <v>15</v>
      </c>
      <c r="C74" s="2">
        <v>0.63122051046475602</v>
      </c>
      <c r="D74" s="4">
        <v>0.6376541199249246</v>
      </c>
      <c r="E74" s="4">
        <v>0.18769572929685965</v>
      </c>
      <c r="F74" s="2">
        <f t="shared" si="0"/>
        <v>0.43117417459013541</v>
      </c>
      <c r="G74" s="4">
        <v>7.8972078342966448E-2</v>
      </c>
      <c r="H74" s="2">
        <f t="shared" si="1"/>
        <v>0.46814452032507792</v>
      </c>
      <c r="I74" s="5">
        <v>0.31760296091663215</v>
      </c>
      <c r="J74" s="4">
        <v>0.30246598431066568</v>
      </c>
      <c r="K74" s="18">
        <v>0.17480271828697796</v>
      </c>
    </row>
    <row r="75" spans="1:11" x14ac:dyDescent="0.3">
      <c r="A75" s="28" t="s">
        <v>79</v>
      </c>
      <c r="B75" s="1">
        <v>4</v>
      </c>
      <c r="C75" s="2">
        <v>0.51121810063498552</v>
      </c>
      <c r="D75" s="4">
        <v>0.71989306970644606</v>
      </c>
      <c r="E75" s="4">
        <v>7.3368725868725865E-2</v>
      </c>
      <c r="F75" s="2">
        <f t="shared" si="0"/>
        <v>0.33549025286192502</v>
      </c>
      <c r="G75" s="4">
        <v>0.15002903345005367</v>
      </c>
      <c r="H75" s="2">
        <f t="shared" si="1"/>
        <v>0.39470789716934507</v>
      </c>
      <c r="I75" s="5">
        <v>0.21271500620337022</v>
      </c>
      <c r="J75" s="4">
        <v>0.26098015346834447</v>
      </c>
      <c r="K75" s="18" t="s">
        <v>104</v>
      </c>
    </row>
    <row r="76" spans="1:11" x14ac:dyDescent="0.3">
      <c r="A76" s="28" t="s">
        <v>80</v>
      </c>
      <c r="B76" s="1">
        <v>35</v>
      </c>
      <c r="C76" s="2">
        <v>0.74425809374523777</v>
      </c>
      <c r="D76" s="4">
        <v>0.90246437842238081</v>
      </c>
      <c r="E76" s="4">
        <v>0.12648937499993751</v>
      </c>
      <c r="F76" s="2">
        <f t="shared" ref="F76:F106" si="2">IF($F$8="Effective",C76/(1+(1-E76)*D76),C76/(1+(1-$F$9)*D76))</f>
        <v>0.44925946605114903</v>
      </c>
      <c r="G76" s="4">
        <v>2.7478339665438521E-2</v>
      </c>
      <c r="H76" s="2">
        <f t="shared" ref="H76:H106" si="3">F76/(1-G76)</f>
        <v>0.461953172227133</v>
      </c>
      <c r="I76" s="5">
        <v>0.28651627361016652</v>
      </c>
      <c r="J76" s="4">
        <v>0.35750100318190964</v>
      </c>
      <c r="K76" s="18">
        <v>0.32859979596872191</v>
      </c>
    </row>
    <row r="77" spans="1:11" x14ac:dyDescent="0.3">
      <c r="A77" s="28" t="s">
        <v>29</v>
      </c>
      <c r="B77" s="1">
        <v>15</v>
      </c>
      <c r="C77" s="2">
        <v>1.1068018429702655</v>
      </c>
      <c r="D77" s="4">
        <v>0.26204225278020343</v>
      </c>
      <c r="E77" s="4">
        <v>6.6378889159702026E-2</v>
      </c>
      <c r="F77" s="2">
        <f t="shared" si="2"/>
        <v>0.92956850545448555</v>
      </c>
      <c r="G77" s="4">
        <v>6.9964293613191064E-2</v>
      </c>
      <c r="H77" s="2">
        <f t="shared" si="3"/>
        <v>0.99949765269320845</v>
      </c>
      <c r="I77" s="5">
        <v>0.47842043149085289</v>
      </c>
      <c r="J77" s="4">
        <v>0.59050519193250572</v>
      </c>
      <c r="K77" s="18">
        <v>0.46416340981521209</v>
      </c>
    </row>
    <row r="78" spans="1:11" x14ac:dyDescent="0.3">
      <c r="A78" s="28" t="s">
        <v>101</v>
      </c>
      <c r="B78" s="1">
        <v>0</v>
      </c>
      <c r="C78" s="2">
        <v>0</v>
      </c>
      <c r="D78" s="4" t="e">
        <v>#DIV/0!</v>
      </c>
      <c r="E78" s="4">
        <v>0</v>
      </c>
      <c r="F78" s="2" t="e">
        <f t="shared" si="2"/>
        <v>#DIV/0!</v>
      </c>
      <c r="G78" s="4" t="e">
        <v>#DIV/0!</v>
      </c>
      <c r="H78" s="2" t="e">
        <f t="shared" si="3"/>
        <v>#DIV/0!</v>
      </c>
      <c r="I78" s="5">
        <v>0</v>
      </c>
      <c r="J78" s="4">
        <v>0</v>
      </c>
      <c r="K78" s="4" t="e">
        <v>#DIV/0!</v>
      </c>
    </row>
    <row r="79" spans="1:11" x14ac:dyDescent="0.3">
      <c r="A79" s="28" t="s">
        <v>81</v>
      </c>
      <c r="B79" s="1">
        <v>22</v>
      </c>
      <c r="C79" s="2">
        <v>1.0087369266781971</v>
      </c>
      <c r="D79" s="4">
        <v>0.64587647998483377</v>
      </c>
      <c r="E79" s="4">
        <v>0.11799246054814279</v>
      </c>
      <c r="F79" s="2">
        <f t="shared" si="2"/>
        <v>0.68624373384942128</v>
      </c>
      <c r="G79" s="4">
        <v>2.6210039328099739E-2</v>
      </c>
      <c r="H79" s="2">
        <f t="shared" si="3"/>
        <v>0.70471432399644329</v>
      </c>
      <c r="I79" s="5">
        <v>0.3583786188829502</v>
      </c>
      <c r="J79" s="4">
        <v>0.39032841121939577</v>
      </c>
      <c r="K79" s="18">
        <v>0.39328267620883051</v>
      </c>
    </row>
    <row r="80" spans="1:11" x14ac:dyDescent="0.3">
      <c r="A80" s="28" t="s">
        <v>82</v>
      </c>
      <c r="B80" s="1">
        <v>9</v>
      </c>
      <c r="C80" s="2">
        <v>0.83060398610913411</v>
      </c>
      <c r="D80" s="4">
        <v>1.1059300475226517</v>
      </c>
      <c r="E80" s="4">
        <v>0.26573760903487803</v>
      </c>
      <c r="F80" s="2">
        <f t="shared" si="2"/>
        <v>0.46025135993918725</v>
      </c>
      <c r="G80" s="4">
        <v>5.5671213301154793E-2</v>
      </c>
      <c r="H80" s="2">
        <f t="shared" si="3"/>
        <v>0.4873846550290174</v>
      </c>
      <c r="I80" s="5">
        <v>0.26143404743215298</v>
      </c>
      <c r="J80" s="4">
        <v>0.23163845917461307</v>
      </c>
      <c r="K80" s="18">
        <v>0.57602697712434003</v>
      </c>
    </row>
    <row r="81" spans="1:11" x14ac:dyDescent="0.3">
      <c r="A81" s="28" t="s">
        <v>83</v>
      </c>
      <c r="B81" s="1">
        <v>8</v>
      </c>
      <c r="C81" s="2">
        <v>0.94560383994447139</v>
      </c>
      <c r="D81" s="4">
        <v>0.38668423626582626</v>
      </c>
      <c r="E81" s="4">
        <v>0.28861565593588878</v>
      </c>
      <c r="F81" s="2">
        <f t="shared" si="2"/>
        <v>0.73797383201767341</v>
      </c>
      <c r="G81" s="4">
        <v>5.5468148429708666E-2</v>
      </c>
      <c r="H81" s="2">
        <f t="shared" si="3"/>
        <v>0.78131174802711667</v>
      </c>
      <c r="I81" s="5">
        <v>0.29867345975489001</v>
      </c>
      <c r="J81" s="4">
        <v>0.27294794790268495</v>
      </c>
      <c r="K81" s="18">
        <v>0.39390145807124832</v>
      </c>
    </row>
    <row r="82" spans="1:11" x14ac:dyDescent="0.3">
      <c r="A82" s="28" t="s">
        <v>84</v>
      </c>
      <c r="B82" s="1">
        <v>35</v>
      </c>
      <c r="C82" s="2">
        <v>0.88591553941723378</v>
      </c>
      <c r="D82" s="4">
        <v>0.39593276195867155</v>
      </c>
      <c r="E82" s="4">
        <v>0.1458655674470257</v>
      </c>
      <c r="F82" s="2">
        <f t="shared" si="2"/>
        <v>0.68777954271243935</v>
      </c>
      <c r="G82" s="4">
        <v>5.1865216919930353E-2</v>
      </c>
      <c r="H82" s="2">
        <f t="shared" si="3"/>
        <v>0.7254027117095615</v>
      </c>
      <c r="I82" s="5">
        <v>0.36360833744809495</v>
      </c>
      <c r="J82" s="4">
        <v>0.39837816218956501</v>
      </c>
      <c r="K82" s="18">
        <v>0.45174865024832933</v>
      </c>
    </row>
    <row r="83" spans="1:11" x14ac:dyDescent="0.3">
      <c r="A83" s="28" t="s">
        <v>85</v>
      </c>
      <c r="B83" s="1">
        <v>7</v>
      </c>
      <c r="C83" s="2">
        <v>0.83445313257212761</v>
      </c>
      <c r="D83" s="4">
        <v>0.35883244174319989</v>
      </c>
      <c r="E83" s="4">
        <v>0.28407569953493667</v>
      </c>
      <c r="F83" s="2">
        <f t="shared" si="2"/>
        <v>0.66169381938038274</v>
      </c>
      <c r="G83" s="4">
        <v>1.789939845997365E-2</v>
      </c>
      <c r="H83" s="2">
        <f t="shared" si="3"/>
        <v>0.67375360359497227</v>
      </c>
      <c r="I83" s="5">
        <v>0.26934400161967681</v>
      </c>
      <c r="J83" s="4">
        <v>0.22606274118618883</v>
      </c>
      <c r="K83" s="18">
        <v>0.13620691647875172</v>
      </c>
    </row>
    <row r="84" spans="1:11" x14ac:dyDescent="0.3">
      <c r="A84" s="28" t="s">
        <v>86</v>
      </c>
      <c r="B84" s="1">
        <v>12</v>
      </c>
      <c r="C84" s="2">
        <v>0.5631183967562452</v>
      </c>
      <c r="D84" s="4">
        <v>0.4191742089363461</v>
      </c>
      <c r="E84" s="4">
        <v>0.20659525949191773</v>
      </c>
      <c r="F84" s="2">
        <f t="shared" si="2"/>
        <v>0.43151127488340862</v>
      </c>
      <c r="G84" s="4">
        <v>2.9258310474816009E-2</v>
      </c>
      <c r="H84" s="2">
        <f t="shared" si="3"/>
        <v>0.44451709403195866</v>
      </c>
      <c r="I84" s="5">
        <v>0.2457573940333965</v>
      </c>
      <c r="J84" s="4">
        <v>0.21445604880649674</v>
      </c>
      <c r="K84" s="18">
        <v>0.27476760749499152</v>
      </c>
    </row>
    <row r="85" spans="1:11" x14ac:dyDescent="0.3">
      <c r="A85" s="28" t="s">
        <v>87</v>
      </c>
      <c r="B85" s="1">
        <v>24</v>
      </c>
      <c r="C85" s="2">
        <v>1.0985467256985821</v>
      </c>
      <c r="D85" s="4">
        <v>0.15625061724563127</v>
      </c>
      <c r="E85" s="4">
        <v>1.5410078439508937E-2</v>
      </c>
      <c r="F85" s="2">
        <f t="shared" si="2"/>
        <v>0.98640442915677828</v>
      </c>
      <c r="G85" s="4">
        <v>0.18828286723035442</v>
      </c>
      <c r="H85" s="2">
        <f t="shared" si="3"/>
        <v>1.2152071076670334</v>
      </c>
      <c r="I85" s="5">
        <v>0.71561950014747244</v>
      </c>
      <c r="J85" s="4">
        <v>0.69795522003657429</v>
      </c>
      <c r="K85" s="18" t="s">
        <v>104</v>
      </c>
    </row>
    <row r="86" spans="1:11" x14ac:dyDescent="0.3">
      <c r="A86" s="28" t="s">
        <v>88</v>
      </c>
      <c r="B86" s="1">
        <v>40</v>
      </c>
      <c r="C86" s="2">
        <v>1.0784119803695509</v>
      </c>
      <c r="D86" s="4">
        <v>0.24772810266910228</v>
      </c>
      <c r="E86" s="4">
        <v>0.1409950866983869</v>
      </c>
      <c r="F86" s="2">
        <f t="shared" si="2"/>
        <v>0.91371722195735106</v>
      </c>
      <c r="G86" s="4">
        <v>4.5272360967712817E-2</v>
      </c>
      <c r="H86" s="2">
        <f t="shared" si="3"/>
        <v>0.95704490432841738</v>
      </c>
      <c r="I86" s="5">
        <v>0.46404483299732685</v>
      </c>
      <c r="J86" s="4">
        <v>0.42330336137103941</v>
      </c>
      <c r="K86" s="18">
        <v>0.37205695854466675</v>
      </c>
    </row>
    <row r="87" spans="1:11" x14ac:dyDescent="0.3">
      <c r="A87" s="28" t="s">
        <v>107</v>
      </c>
      <c r="B87" s="1">
        <v>0</v>
      </c>
      <c r="C87" s="2">
        <v>0</v>
      </c>
      <c r="D87" s="4" t="e">
        <v>#DIV/0!</v>
      </c>
      <c r="E87" s="4">
        <v>0</v>
      </c>
      <c r="F87" s="2" t="e">
        <f t="shared" si="2"/>
        <v>#DIV/0!</v>
      </c>
      <c r="G87" s="4" t="e">
        <v>#DIV/0!</v>
      </c>
      <c r="H87" s="2" t="e">
        <f t="shared" si="3"/>
        <v>#DIV/0!</v>
      </c>
      <c r="I87" s="5">
        <v>0</v>
      </c>
      <c r="J87" s="4">
        <v>0</v>
      </c>
      <c r="K87" s="4" t="e">
        <v>#DIV/0!</v>
      </c>
    </row>
    <row r="88" spans="1:11" x14ac:dyDescent="0.3">
      <c r="A88" s="28" t="s">
        <v>30</v>
      </c>
      <c r="B88" s="1">
        <v>9</v>
      </c>
      <c r="C88" s="2">
        <v>1.532740576715278</v>
      </c>
      <c r="D88" s="4">
        <v>0.83881519844866015</v>
      </c>
      <c r="E88" s="4">
        <v>2.7305187985717287E-2</v>
      </c>
      <c r="F88" s="2">
        <f t="shared" si="2"/>
        <v>0.95182245250072606</v>
      </c>
      <c r="G88" s="4">
        <v>0.19363754971305869</v>
      </c>
      <c r="H88" s="2">
        <f t="shared" si="3"/>
        <v>1.1803903469984538</v>
      </c>
      <c r="I88" s="5">
        <v>0.64258490902351229</v>
      </c>
      <c r="J88" s="4">
        <v>0.6827146693780286</v>
      </c>
      <c r="K88" s="18">
        <v>0.83513379177603564</v>
      </c>
    </row>
    <row r="89" spans="1:11" x14ac:dyDescent="0.3">
      <c r="A89" s="28" t="s">
        <v>31</v>
      </c>
      <c r="B89" s="1">
        <v>2</v>
      </c>
      <c r="C89" s="2">
        <v>0.5073007205534914</v>
      </c>
      <c r="D89" s="4">
        <v>0.10902255639097745</v>
      </c>
      <c r="E89" s="4">
        <v>0</v>
      </c>
      <c r="F89" s="2">
        <f t="shared" si="2"/>
        <v>0.47001673166330915</v>
      </c>
      <c r="G89" s="4">
        <v>0.11371340523882896</v>
      </c>
      <c r="H89" s="2">
        <f t="shared" si="3"/>
        <v>0.53032138186628586</v>
      </c>
      <c r="I89" s="5">
        <v>0.52375478927203067</v>
      </c>
      <c r="J89" s="4">
        <v>0.39583754243376162</v>
      </c>
      <c r="K89" s="18" t="s">
        <v>104</v>
      </c>
    </row>
    <row r="90" spans="1:11" x14ac:dyDescent="0.3">
      <c r="A90" s="28" t="s">
        <v>89</v>
      </c>
      <c r="B90" s="1">
        <v>9</v>
      </c>
      <c r="C90" s="2">
        <v>0.44580324593097931</v>
      </c>
      <c r="D90" s="4">
        <v>0.44890368256987379</v>
      </c>
      <c r="E90" s="4">
        <v>0.23259936978667697</v>
      </c>
      <c r="F90" s="2">
        <f t="shared" si="2"/>
        <v>0.33604383056052428</v>
      </c>
      <c r="G90" s="4">
        <v>2.9688805910280992E-2</v>
      </c>
      <c r="H90" s="2">
        <f t="shared" si="3"/>
        <v>0.34632583093692754</v>
      </c>
      <c r="I90" s="5">
        <v>0.13705861369691991</v>
      </c>
      <c r="J90" s="4">
        <v>0.20329361734390344</v>
      </c>
      <c r="K90" s="18">
        <v>0.21741701102330188</v>
      </c>
    </row>
    <row r="91" spans="1:11" x14ac:dyDescent="0.3">
      <c r="A91" s="28" t="s">
        <v>108</v>
      </c>
      <c r="B91" s="1">
        <v>1</v>
      </c>
      <c r="C91" s="2" t="e">
        <v>#DIV/0!</v>
      </c>
      <c r="D91" s="4">
        <v>0</v>
      </c>
      <c r="E91" s="4">
        <v>0</v>
      </c>
      <c r="F91" s="2" t="e">
        <f t="shared" si="2"/>
        <v>#DIV/0!</v>
      </c>
      <c r="G91" s="4">
        <v>0</v>
      </c>
      <c r="H91" s="2" t="e">
        <f t="shared" si="3"/>
        <v>#DIV/0!</v>
      </c>
      <c r="I91" s="5">
        <v>0.73882352941176477</v>
      </c>
      <c r="J91" s="4" t="e">
        <v>#DIV/0!</v>
      </c>
      <c r="K91" s="4" t="e">
        <v>#DIV/0!</v>
      </c>
    </row>
    <row r="92" spans="1:11" x14ac:dyDescent="0.3">
      <c r="A92" s="28" t="s">
        <v>90</v>
      </c>
      <c r="B92" s="1">
        <v>40</v>
      </c>
      <c r="C92" s="2">
        <v>1.2901919579440204</v>
      </c>
      <c r="D92" s="4">
        <v>0.10360331565721127</v>
      </c>
      <c r="E92" s="4">
        <v>4.499999025957481E-2</v>
      </c>
      <c r="F92" s="2">
        <f t="shared" si="2"/>
        <v>1.1997524888096325</v>
      </c>
      <c r="G92" s="4">
        <v>3.1652937849041246E-2</v>
      </c>
      <c r="H92" s="2">
        <f t="shared" si="3"/>
        <v>1.2389695138276768</v>
      </c>
      <c r="I92" s="5">
        <v>0.59895698656697272</v>
      </c>
      <c r="J92" s="4">
        <v>0.6535870439175554</v>
      </c>
      <c r="K92" s="18">
        <v>0.11958947705746049</v>
      </c>
    </row>
    <row r="93" spans="1:11" x14ac:dyDescent="0.3">
      <c r="A93" s="28" t="s">
        <v>91</v>
      </c>
      <c r="B93" s="1">
        <v>22</v>
      </c>
      <c r="C93" s="2">
        <v>1.3659806646034491</v>
      </c>
      <c r="D93" s="4">
        <v>5.4004627519345351E-2</v>
      </c>
      <c r="E93" s="4">
        <v>2.2727272727272728E-2</v>
      </c>
      <c r="F93" s="2">
        <f t="shared" si="2"/>
        <v>1.3143354727977439</v>
      </c>
      <c r="G93" s="4">
        <v>3.6230143450497847E-2</v>
      </c>
      <c r="H93" s="2">
        <f t="shared" si="3"/>
        <v>1.3637441178159897</v>
      </c>
      <c r="I93" s="5">
        <v>0.59521203923558508</v>
      </c>
      <c r="J93" s="4">
        <v>0.5527547074484821</v>
      </c>
      <c r="K93" s="18">
        <v>13.419154441109427</v>
      </c>
    </row>
    <row r="94" spans="1:11" x14ac:dyDescent="0.3">
      <c r="A94" s="28" t="s">
        <v>92</v>
      </c>
      <c r="B94" s="1">
        <v>242</v>
      </c>
      <c r="C94" s="2">
        <v>1.3360082119319889</v>
      </c>
      <c r="D94" s="4">
        <v>9.2659956723033246E-2</v>
      </c>
      <c r="E94" s="4">
        <v>3.2565916281189856E-2</v>
      </c>
      <c r="F94" s="2">
        <f t="shared" si="2"/>
        <v>1.2516244611232945</v>
      </c>
      <c r="G94" s="4">
        <v>6.0872194076629381E-2</v>
      </c>
      <c r="H94" s="2">
        <f t="shared" si="3"/>
        <v>1.3327519994924124</v>
      </c>
      <c r="I94" s="5">
        <v>0.58595162731759642</v>
      </c>
      <c r="J94" s="4">
        <v>0.62833143657998147</v>
      </c>
      <c r="K94" s="18">
        <v>2.7259616512365703</v>
      </c>
    </row>
    <row r="95" spans="1:11" x14ac:dyDescent="0.3">
      <c r="A95" s="28" t="s">
        <v>32</v>
      </c>
      <c r="B95" s="1">
        <v>62</v>
      </c>
      <c r="C95" s="2">
        <v>0.73701914006536273</v>
      </c>
      <c r="D95" s="4">
        <v>0.14716854732930043</v>
      </c>
      <c r="E95" s="4">
        <v>7.3881470650627556E-2</v>
      </c>
      <c r="F95" s="2">
        <f t="shared" si="2"/>
        <v>0.6657326027809588</v>
      </c>
      <c r="G95" s="4">
        <v>0.12424134720915486</v>
      </c>
      <c r="H95" s="2">
        <f t="shared" si="3"/>
        <v>0.76017816171089969</v>
      </c>
      <c r="I95" s="5">
        <v>0.48712634908995905</v>
      </c>
      <c r="J95" s="4">
        <v>0.5210046765473838</v>
      </c>
      <c r="K95" s="18">
        <v>0.98247308782047771</v>
      </c>
    </row>
    <row r="96" spans="1:11" x14ac:dyDescent="0.3">
      <c r="A96" s="28" t="s">
        <v>93</v>
      </c>
      <c r="B96" s="1">
        <v>4</v>
      </c>
      <c r="C96" s="2">
        <v>9.5596400061476558E-2</v>
      </c>
      <c r="D96" s="4">
        <v>1.1171618509222625</v>
      </c>
      <c r="E96" s="4">
        <v>6.6618773946360149E-2</v>
      </c>
      <c r="F96" s="2">
        <f t="shared" si="2"/>
        <v>5.2732746904052732E-2</v>
      </c>
      <c r="G96" s="4">
        <v>9.7921163464720976E-3</v>
      </c>
      <c r="H96" s="2">
        <f t="shared" si="3"/>
        <v>5.3254218406630902E-2</v>
      </c>
      <c r="I96" s="5">
        <v>0.46509016327583075</v>
      </c>
      <c r="J96" s="4">
        <v>0.1731025129800258</v>
      </c>
      <c r="K96" s="18">
        <v>0.13380026866659811</v>
      </c>
    </row>
    <row r="97" spans="1:11" x14ac:dyDescent="0.3">
      <c r="A97" s="28" t="s">
        <v>33</v>
      </c>
      <c r="B97" s="1">
        <v>19</v>
      </c>
      <c r="C97" s="2">
        <v>1.1697804157464773</v>
      </c>
      <c r="D97" s="4">
        <v>0.13160309502165835</v>
      </c>
      <c r="E97" s="4">
        <v>9.4713637962394334E-2</v>
      </c>
      <c r="F97" s="2">
        <f t="shared" si="2"/>
        <v>1.0675571122527439</v>
      </c>
      <c r="G97" s="4">
        <v>7.4075178196566616E-2</v>
      </c>
      <c r="H97" s="2">
        <f t="shared" si="3"/>
        <v>1.1529630560864021</v>
      </c>
      <c r="I97" s="5">
        <v>0.51298537176518666</v>
      </c>
      <c r="J97" s="4">
        <v>0.65087851188272527</v>
      </c>
      <c r="K97" s="18">
        <v>1.2182187735968759</v>
      </c>
    </row>
    <row r="98" spans="1:11" x14ac:dyDescent="0.3">
      <c r="A98" s="28" t="s">
        <v>34</v>
      </c>
      <c r="B98" s="1">
        <v>21</v>
      </c>
      <c r="C98" s="2">
        <v>0.7865911010918244</v>
      </c>
      <c r="D98" s="4">
        <v>0.53238108849121879</v>
      </c>
      <c r="E98" s="4">
        <v>0.12869398973917542</v>
      </c>
      <c r="F98" s="2">
        <f t="shared" si="2"/>
        <v>0.5669695168912714</v>
      </c>
      <c r="G98" s="4">
        <v>2.1680513930363098E-2</v>
      </c>
      <c r="H98" s="2">
        <f t="shared" si="3"/>
        <v>0.57953411433012636</v>
      </c>
      <c r="I98" s="5">
        <v>0.38716135163862425</v>
      </c>
      <c r="J98" s="4">
        <v>0.40895359920012309</v>
      </c>
      <c r="K98" s="18">
        <v>0.16221843322391641</v>
      </c>
    </row>
    <row r="99" spans="1:11" x14ac:dyDescent="0.3">
      <c r="A99" s="28" t="s">
        <v>102</v>
      </c>
      <c r="B99" s="1">
        <v>3</v>
      </c>
      <c r="C99" s="2">
        <v>1.5203190316570381</v>
      </c>
      <c r="D99" s="4">
        <v>4.11495539388353E-2</v>
      </c>
      <c r="E99" s="4">
        <v>0</v>
      </c>
      <c r="F99" s="2">
        <f t="shared" si="2"/>
        <v>1.47612328718923</v>
      </c>
      <c r="G99" s="4">
        <v>0.57248553451165141</v>
      </c>
      <c r="H99" s="2">
        <f t="shared" si="3"/>
        <v>3.4528031361536704</v>
      </c>
      <c r="I99" s="5">
        <v>0.63150871144859555</v>
      </c>
      <c r="J99" s="4">
        <v>0.76274118654171197</v>
      </c>
      <c r="K99" s="18" t="s">
        <v>104</v>
      </c>
    </row>
    <row r="100" spans="1:11" x14ac:dyDescent="0.3">
      <c r="A100" s="28" t="s">
        <v>94</v>
      </c>
      <c r="B100" s="1">
        <v>11</v>
      </c>
      <c r="C100" s="2">
        <v>0.59271672976672984</v>
      </c>
      <c r="D100" s="4">
        <v>0.22825113175183184</v>
      </c>
      <c r="E100" s="4">
        <v>0.14557879446788718</v>
      </c>
      <c r="F100" s="2">
        <f t="shared" si="2"/>
        <v>0.50830046411288354</v>
      </c>
      <c r="G100" s="4">
        <v>2.5372163488489079E-2</v>
      </c>
      <c r="H100" s="2">
        <f t="shared" si="3"/>
        <v>0.52153288165074918</v>
      </c>
      <c r="I100" s="5">
        <v>0.35081029852283913</v>
      </c>
      <c r="J100" s="4">
        <v>0.38124856077228603</v>
      </c>
      <c r="K100" s="18">
        <v>0.47452772931870296</v>
      </c>
    </row>
    <row r="101" spans="1:11" x14ac:dyDescent="0.3">
      <c r="A101" s="28" t="s">
        <v>95</v>
      </c>
      <c r="B101" s="1">
        <v>4</v>
      </c>
      <c r="C101" s="2">
        <v>0.8407749222990899</v>
      </c>
      <c r="D101" s="4">
        <v>0.17328711038040656</v>
      </c>
      <c r="E101" s="4">
        <v>0.24534545485642673</v>
      </c>
      <c r="F101" s="2">
        <f t="shared" si="2"/>
        <v>0.7466362590716753</v>
      </c>
      <c r="G101" s="4">
        <v>2.9271481363805328E-3</v>
      </c>
      <c r="H101" s="2">
        <f t="shared" si="3"/>
        <v>0.7488281901128333</v>
      </c>
      <c r="I101" s="5">
        <v>0.12035195722305161</v>
      </c>
      <c r="J101" s="4">
        <v>0.19263162123037245</v>
      </c>
      <c r="K101" s="18">
        <v>0.13952793313421072</v>
      </c>
    </row>
    <row r="102" spans="1:11" s="3" customFormat="1" x14ac:dyDescent="0.3">
      <c r="A102" s="29" t="s">
        <v>35</v>
      </c>
      <c r="B102" s="10">
        <v>10</v>
      </c>
      <c r="C102" s="11">
        <v>1.2806897720348087</v>
      </c>
      <c r="D102" s="12">
        <v>0.26277554647808143</v>
      </c>
      <c r="E102" s="12">
        <v>0.12968739318466804</v>
      </c>
      <c r="F102" s="2">
        <f t="shared" si="2"/>
        <v>1.0751298047613973</v>
      </c>
      <c r="G102" s="12">
        <v>2.2791723197016715E-2</v>
      </c>
      <c r="H102" s="2">
        <f t="shared" si="3"/>
        <v>1.1002053812711987</v>
      </c>
      <c r="I102" s="13">
        <v>0.32048946566550973</v>
      </c>
      <c r="J102" s="12">
        <v>0.42959125494974532</v>
      </c>
      <c r="K102" s="19">
        <v>0.23962250419367032</v>
      </c>
    </row>
    <row r="103" spans="1:11" x14ac:dyDescent="0.3">
      <c r="A103" s="29" t="s">
        <v>96</v>
      </c>
      <c r="B103" s="10">
        <v>6</v>
      </c>
      <c r="C103" s="11">
        <v>0.4240823941320162</v>
      </c>
      <c r="D103" s="12">
        <v>1.2217404626934274</v>
      </c>
      <c r="E103" s="12">
        <v>0.24420219365534926</v>
      </c>
      <c r="F103" s="2">
        <f t="shared" si="2"/>
        <v>0.22450832857499786</v>
      </c>
      <c r="G103" s="12">
        <v>3.776526618616638E-2</v>
      </c>
      <c r="H103" s="2">
        <f t="shared" si="3"/>
        <v>0.23331970951116607</v>
      </c>
      <c r="I103" s="13">
        <v>0.22838163000982206</v>
      </c>
      <c r="J103" s="12">
        <v>0.23142603418317545</v>
      </c>
      <c r="K103" s="18">
        <v>0.21369119965890884</v>
      </c>
    </row>
    <row r="104" spans="1:11" s="31" customFormat="1" x14ac:dyDescent="0.3">
      <c r="A104" s="29" t="s">
        <v>103</v>
      </c>
      <c r="B104" s="10">
        <v>7</v>
      </c>
      <c r="C104" s="11">
        <v>0.77098926411323121</v>
      </c>
      <c r="D104" s="12">
        <v>0.4514844123426629</v>
      </c>
      <c r="E104" s="12">
        <v>4.2056074766355145E-2</v>
      </c>
      <c r="F104" s="2">
        <f t="shared" si="2"/>
        <v>0.58034567573137685</v>
      </c>
      <c r="G104" s="12">
        <v>1.9597511891694109E-2</v>
      </c>
      <c r="H104" s="2">
        <f t="shared" si="3"/>
        <v>0.591946351392027</v>
      </c>
      <c r="I104" s="13">
        <v>0.54212077271637116</v>
      </c>
      <c r="J104" s="12">
        <v>0.5916681323639934</v>
      </c>
      <c r="K104" s="23" t="s">
        <v>104</v>
      </c>
    </row>
    <row r="105" spans="1:11" s="3" customFormat="1" x14ac:dyDescent="0.3">
      <c r="A105" s="30" t="s">
        <v>147</v>
      </c>
      <c r="B105" s="6">
        <v>4795</v>
      </c>
      <c r="C105" s="7">
        <v>1.0876552575938687</v>
      </c>
      <c r="D105" s="8">
        <v>0.86554228748351303</v>
      </c>
      <c r="E105" s="8">
        <v>5.1313528923239669E-2</v>
      </c>
      <c r="F105" s="2">
        <f t="shared" si="2"/>
        <v>0.66736791879577939</v>
      </c>
      <c r="G105" s="8">
        <v>9.6770235556950149E-2</v>
      </c>
      <c r="H105" s="2">
        <f t="shared" si="3"/>
        <v>0.73886838661399989</v>
      </c>
      <c r="I105" s="9">
        <v>0.50656860220147515</v>
      </c>
      <c r="J105" s="8">
        <v>0.5916681323639934</v>
      </c>
      <c r="K105" s="19">
        <v>0.27343166074745223</v>
      </c>
    </row>
    <row r="106" spans="1:11" s="3" customFormat="1" x14ac:dyDescent="0.3">
      <c r="A106" s="32" t="s">
        <v>109</v>
      </c>
      <c r="B106" s="33">
        <v>4473</v>
      </c>
      <c r="C106" s="34">
        <v>1.1062815920603888</v>
      </c>
      <c r="D106" s="35">
        <v>0.34600301978718978</v>
      </c>
      <c r="E106" s="35">
        <v>4.7863003381390615E-2</v>
      </c>
      <c r="F106" s="2">
        <f t="shared" si="2"/>
        <v>0.88378670159491857</v>
      </c>
      <c r="G106" s="35">
        <v>4.887734675388769E-2</v>
      </c>
      <c r="H106" s="2">
        <f t="shared" si="3"/>
        <v>0.92920371371517541</v>
      </c>
      <c r="I106" s="36">
        <v>0.51623813867961799</v>
      </c>
      <c r="J106" s="35">
        <v>0.60620080681763711</v>
      </c>
      <c r="K106" s="37">
        <v>0.29160831724662534</v>
      </c>
    </row>
  </sheetData>
  <mergeCells count="9">
    <mergeCell ref="H1:H7"/>
    <mergeCell ref="B1:G1"/>
    <mergeCell ref="B2:G2"/>
    <mergeCell ref="B4:G4"/>
    <mergeCell ref="B5:G5"/>
    <mergeCell ref="B6:G6"/>
    <mergeCell ref="B7:G7"/>
    <mergeCell ref="B3:E3"/>
    <mergeCell ref="F3:G3"/>
  </mergeCells>
  <phoneticPr fontId="1" type="noConversion"/>
  <dataValidations count="1">
    <dataValidation type="list" allowBlank="1" showInputMessage="1" showErrorMessage="1" sqref="F8">
      <formula1>$N$8:$N$9</formula1>
    </dataValidation>
  </dataValidations>
  <pageMargins left="0.75" right="0.75" top="1" bottom="1" header="0.5" footer="0.5"/>
  <pageSetup scale="60" orientation="landscape" horizontalDpi="4294967292" verticalDpi="4294967292"/>
  <headerFooter alignWithMargins="0"/>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5.6" x14ac:dyDescent="0.3"/>
  <cols>
    <col min="1" max="256" width="11.19921875" customWidth="1"/>
  </cols>
  <sheetData>
    <row r="1" spans="1:1" x14ac:dyDescent="0.3">
      <c r="A1" t="s">
        <v>113</v>
      </c>
    </row>
    <row r="2" spans="1:1" x14ac:dyDescent="0.3">
      <c r="A2" t="s">
        <v>111</v>
      </c>
    </row>
  </sheetData>
  <pageMargins left="0.75" right="0.75" top="1" bottom="1"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Explanations &amp; FAQ</vt:lpstr>
      <vt:lpstr>Industry Averages</vt:lpstr>
      <vt:lpstr>Input Choices</vt:lpstr>
      <vt:lpstr>'Industry Averages'!Print_Titles</vt:lpstr>
    </vt:vector>
  </TitlesOfParts>
  <Company>Stern School of Business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Iweze</dc:creator>
  <cp:lastModifiedBy>Dennis Ezimechine Iweze</cp:lastModifiedBy>
  <cp:lastPrinted>2014-01-12T16:51:23Z</cp:lastPrinted>
  <dcterms:created xsi:type="dcterms:W3CDTF">2014-01-06T21:28:12Z</dcterms:created>
  <dcterms:modified xsi:type="dcterms:W3CDTF">2023-10-18T19:16:34Z</dcterms:modified>
</cp:coreProperties>
</file>