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mc:AlternateContent xmlns:mc="http://schemas.openxmlformats.org/markup-compatibility/2006">
    <mc:Choice Requires="x15">
      <x15ac:absPath xmlns:x15ac="http://schemas.microsoft.com/office/spreadsheetml/2010/11/ac" url="C:\Users\Dennis Iweze\Downloads\"/>
    </mc:Choice>
  </mc:AlternateContent>
  <xr:revisionPtr revIDLastSave="0" documentId="8_{95E2A040-448E-40F8-9077-A3A42D49047F}" xr6:coauthVersionLast="47" xr6:coauthVersionMax="47" xr10:uidLastSave="{00000000-0000-0000-0000-000000000000}"/>
  <bookViews>
    <workbookView xWindow="-108" yWindow="-108" windowWidth="23256" windowHeight="12456" tabRatio="500"/>
  </bookViews>
  <sheets>
    <sheet name="Explanation &amp; FAQs" sheetId="3" r:id="rId1"/>
    <sheet name="Industry Averages" sheetId="1" r:id="rId2"/>
    <sheet name="Input Choices" sheetId="2" r:id="rId3"/>
  </sheets>
  <definedNames>
    <definedName name="_xlnm.Print_Titles" localSheetId="1">'Industry Averages'!$10:$10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1" l="1"/>
  <c r="P100" i="1"/>
  <c r="H92" i="1"/>
  <c r="P92" i="1"/>
  <c r="F106" i="1"/>
  <c r="H106" i="1"/>
  <c r="P106" i="1"/>
  <c r="F105" i="1"/>
  <c r="H105" i="1"/>
  <c r="P105" i="1"/>
  <c r="F104" i="1"/>
  <c r="H104" i="1"/>
  <c r="P104" i="1"/>
  <c r="F103" i="1"/>
  <c r="H103" i="1"/>
  <c r="P103" i="1"/>
  <c r="F102" i="1"/>
  <c r="H102" i="1"/>
  <c r="P102" i="1"/>
  <c r="F101" i="1"/>
  <c r="H101" i="1"/>
  <c r="P101" i="1"/>
  <c r="F100" i="1"/>
  <c r="F99" i="1"/>
  <c r="H99" i="1"/>
  <c r="P99" i="1"/>
  <c r="F98" i="1"/>
  <c r="H98" i="1"/>
  <c r="P98" i="1"/>
  <c r="F97" i="1"/>
  <c r="H97" i="1"/>
  <c r="P97" i="1"/>
  <c r="F96" i="1"/>
  <c r="H96" i="1"/>
  <c r="P96" i="1"/>
  <c r="F95" i="1"/>
  <c r="H95" i="1"/>
  <c r="P95" i="1"/>
  <c r="F94" i="1"/>
  <c r="H94" i="1"/>
  <c r="P94" i="1"/>
  <c r="F93" i="1"/>
  <c r="H93" i="1"/>
  <c r="P93" i="1"/>
  <c r="F92" i="1"/>
  <c r="F91" i="1"/>
  <c r="H91" i="1"/>
  <c r="P91" i="1"/>
  <c r="F90" i="1"/>
  <c r="H90" i="1"/>
  <c r="P90" i="1"/>
  <c r="F89" i="1"/>
  <c r="H89" i="1"/>
  <c r="P89" i="1"/>
  <c r="F88" i="1"/>
  <c r="H88" i="1"/>
  <c r="P88" i="1"/>
  <c r="F87" i="1"/>
  <c r="H87" i="1"/>
  <c r="P87" i="1"/>
  <c r="F86" i="1"/>
  <c r="H86" i="1"/>
  <c r="P86" i="1"/>
  <c r="F85" i="1"/>
  <c r="H85" i="1"/>
  <c r="P85" i="1"/>
  <c r="F84" i="1"/>
  <c r="H84" i="1"/>
  <c r="P84" i="1"/>
  <c r="F83" i="1"/>
  <c r="H83" i="1"/>
  <c r="P83" i="1"/>
  <c r="F82" i="1"/>
  <c r="H82" i="1"/>
  <c r="P82" i="1"/>
  <c r="F81" i="1"/>
  <c r="H81" i="1"/>
  <c r="P81" i="1"/>
  <c r="F80" i="1"/>
  <c r="H80" i="1"/>
  <c r="P80" i="1"/>
  <c r="F79" i="1"/>
  <c r="H79" i="1"/>
  <c r="P79" i="1"/>
  <c r="F78" i="1"/>
  <c r="H78" i="1"/>
  <c r="P78" i="1"/>
  <c r="F77" i="1"/>
  <c r="H77" i="1"/>
  <c r="P77" i="1"/>
  <c r="F76" i="1"/>
  <c r="H76" i="1"/>
  <c r="P76" i="1"/>
  <c r="F75" i="1"/>
  <c r="H75" i="1"/>
  <c r="P75" i="1"/>
  <c r="F74" i="1"/>
  <c r="H74" i="1"/>
  <c r="P74" i="1"/>
  <c r="F73" i="1"/>
  <c r="H73" i="1"/>
  <c r="P73" i="1"/>
  <c r="F72" i="1"/>
  <c r="H72" i="1"/>
  <c r="P72" i="1"/>
  <c r="F71" i="1"/>
  <c r="H71" i="1"/>
  <c r="P71" i="1"/>
  <c r="F70" i="1"/>
  <c r="H70" i="1"/>
  <c r="P70" i="1"/>
  <c r="F69" i="1"/>
  <c r="H69" i="1"/>
  <c r="P69" i="1"/>
  <c r="F68" i="1"/>
  <c r="H68" i="1"/>
  <c r="P68" i="1"/>
  <c r="F67" i="1"/>
  <c r="H67" i="1"/>
  <c r="P67" i="1"/>
  <c r="F66" i="1"/>
  <c r="H66" i="1"/>
  <c r="P66" i="1"/>
  <c r="F65" i="1"/>
  <c r="H65" i="1"/>
  <c r="P65" i="1"/>
  <c r="F64" i="1"/>
  <c r="H64" i="1"/>
  <c r="P64" i="1"/>
  <c r="F63" i="1"/>
  <c r="H63" i="1"/>
  <c r="P63" i="1"/>
  <c r="F62" i="1"/>
  <c r="H62" i="1"/>
  <c r="P62" i="1"/>
  <c r="F61" i="1"/>
  <c r="H61" i="1"/>
  <c r="P61" i="1"/>
  <c r="F60" i="1"/>
  <c r="H60" i="1"/>
  <c r="P60" i="1"/>
  <c r="F59" i="1"/>
  <c r="H59" i="1"/>
  <c r="P59" i="1"/>
  <c r="F58" i="1"/>
  <c r="H58" i="1"/>
  <c r="P58" i="1"/>
  <c r="F57" i="1"/>
  <c r="H57" i="1"/>
  <c r="P57" i="1"/>
  <c r="F56" i="1"/>
  <c r="H56" i="1"/>
  <c r="P56" i="1"/>
  <c r="F55" i="1"/>
  <c r="H55" i="1"/>
  <c r="P55" i="1"/>
  <c r="F54" i="1"/>
  <c r="H54" i="1"/>
  <c r="P54" i="1"/>
  <c r="F53" i="1"/>
  <c r="H53" i="1"/>
  <c r="P53" i="1"/>
  <c r="F52" i="1"/>
  <c r="H52" i="1"/>
  <c r="P52" i="1"/>
  <c r="F51" i="1"/>
  <c r="H51" i="1"/>
  <c r="P51" i="1"/>
  <c r="F50" i="1"/>
  <c r="H50" i="1"/>
  <c r="P50" i="1"/>
  <c r="F49" i="1"/>
  <c r="H49" i="1"/>
  <c r="P49" i="1"/>
  <c r="F48" i="1"/>
  <c r="H48" i="1"/>
  <c r="P48" i="1"/>
  <c r="F47" i="1"/>
  <c r="H47" i="1"/>
  <c r="P47" i="1"/>
  <c r="F46" i="1"/>
  <c r="H46" i="1"/>
  <c r="P46" i="1"/>
  <c r="F45" i="1"/>
  <c r="H45" i="1"/>
  <c r="P45" i="1"/>
  <c r="F44" i="1"/>
  <c r="H44" i="1"/>
  <c r="P44" i="1"/>
  <c r="F43" i="1"/>
  <c r="H43" i="1"/>
  <c r="P43" i="1"/>
  <c r="F42" i="1"/>
  <c r="H42" i="1"/>
  <c r="P42" i="1"/>
  <c r="F41" i="1"/>
  <c r="H41" i="1"/>
  <c r="P41" i="1"/>
  <c r="F40" i="1"/>
  <c r="H40" i="1"/>
  <c r="P40" i="1"/>
  <c r="F39" i="1"/>
  <c r="H39" i="1"/>
  <c r="P39" i="1"/>
  <c r="F38" i="1"/>
  <c r="H38" i="1"/>
  <c r="P38" i="1"/>
  <c r="F37" i="1"/>
  <c r="H37" i="1"/>
  <c r="P37" i="1"/>
  <c r="F36" i="1"/>
  <c r="H36" i="1"/>
  <c r="P36" i="1"/>
  <c r="F35" i="1"/>
  <c r="H35" i="1"/>
  <c r="P35" i="1"/>
  <c r="F34" i="1"/>
  <c r="H34" i="1"/>
  <c r="P34" i="1"/>
  <c r="F33" i="1"/>
  <c r="H33" i="1"/>
  <c r="P33" i="1"/>
  <c r="F32" i="1"/>
  <c r="H32" i="1"/>
  <c r="P32" i="1"/>
  <c r="F31" i="1"/>
  <c r="H31" i="1"/>
  <c r="P31" i="1"/>
  <c r="F30" i="1"/>
  <c r="H30" i="1"/>
  <c r="P30" i="1"/>
  <c r="F29" i="1"/>
  <c r="H29" i="1"/>
  <c r="P29" i="1"/>
  <c r="F28" i="1"/>
  <c r="H28" i="1"/>
  <c r="P28" i="1"/>
  <c r="F27" i="1"/>
  <c r="H27" i="1"/>
  <c r="P27" i="1"/>
  <c r="F26" i="1"/>
  <c r="H26" i="1"/>
  <c r="P26" i="1"/>
  <c r="F25" i="1"/>
  <c r="H25" i="1"/>
  <c r="P25" i="1"/>
  <c r="F24" i="1"/>
  <c r="H24" i="1"/>
  <c r="P24" i="1"/>
  <c r="F23" i="1"/>
  <c r="H23" i="1"/>
  <c r="P23" i="1"/>
  <c r="F22" i="1"/>
  <c r="H22" i="1"/>
  <c r="P22" i="1"/>
  <c r="F21" i="1"/>
  <c r="H21" i="1"/>
  <c r="P21" i="1"/>
  <c r="F20" i="1"/>
  <c r="H20" i="1"/>
  <c r="P20" i="1"/>
  <c r="F19" i="1"/>
  <c r="H19" i="1"/>
  <c r="P19" i="1"/>
  <c r="F18" i="1"/>
  <c r="H18" i="1"/>
  <c r="P18" i="1"/>
  <c r="F17" i="1"/>
  <c r="H17" i="1"/>
  <c r="P17" i="1"/>
  <c r="F16" i="1"/>
  <c r="H16" i="1"/>
  <c r="P16" i="1"/>
  <c r="F15" i="1"/>
  <c r="H15" i="1"/>
  <c r="P15" i="1"/>
  <c r="F14" i="1"/>
  <c r="H14" i="1"/>
  <c r="P14" i="1"/>
  <c r="F13" i="1"/>
  <c r="H13" i="1"/>
  <c r="P13" i="1"/>
  <c r="F12" i="1"/>
  <c r="H12" i="1"/>
  <c r="P12" i="1"/>
  <c r="F11" i="1"/>
  <c r="H11" i="1"/>
  <c r="P11" i="1"/>
</calcChain>
</file>

<file path=xl/sharedStrings.xml><?xml version="1.0" encoding="utf-8"?>
<sst xmlns="http://schemas.openxmlformats.org/spreadsheetml/2006/main" count="159" uniqueCount="153">
  <si>
    <t>Advertising</t>
  </si>
  <si>
    <t>Aerospace/Defense</t>
  </si>
  <si>
    <t>Air Transport</t>
  </si>
  <si>
    <t>Apparel</t>
  </si>
  <si>
    <t>Auto Parts</t>
  </si>
  <si>
    <t>Building Materials</t>
  </si>
  <si>
    <t>Cable TV</t>
  </si>
  <si>
    <t>Chemical (Basic)</t>
  </si>
  <si>
    <t>Chemical (Diversified)</t>
  </si>
  <si>
    <t>Chemical (Specialty)</t>
  </si>
  <si>
    <t>Computers/Peripherals</t>
  </si>
  <si>
    <t>Electrical Equipment</t>
  </si>
  <si>
    <t>Entertainment</t>
  </si>
  <si>
    <t>Food Processing</t>
  </si>
  <si>
    <t>Furn/Home Furnishings</t>
  </si>
  <si>
    <t>Homebuilding</t>
  </si>
  <si>
    <t>Hotel/Gaming</t>
  </si>
  <si>
    <t>Household Products</t>
  </si>
  <si>
    <t>Information Services</t>
  </si>
  <si>
    <t>Insurance (Life)</t>
  </si>
  <si>
    <t>Insurance (Prop/Cas.)</t>
  </si>
  <si>
    <t>Machinery</t>
  </si>
  <si>
    <t>Oil/Gas Distribution</t>
  </si>
  <si>
    <t>Oilfield Svcs/Equip.</t>
  </si>
  <si>
    <t>Packaging &amp; Container</t>
  </si>
  <si>
    <t>Paper/Forest Products</t>
  </si>
  <si>
    <t>Power</t>
  </si>
  <si>
    <t>Precious Metals</t>
  </si>
  <si>
    <t>R.E.I.T.</t>
  </si>
  <si>
    <t>Recreation</t>
  </si>
  <si>
    <t>Reinsurance</t>
  </si>
  <si>
    <t>Semiconductor</t>
  </si>
  <si>
    <t>Semiconductor Equip</t>
  </si>
  <si>
    <t>Shoe</t>
  </si>
  <si>
    <t>Steel</t>
  </si>
  <si>
    <t>Telecom. Equipment</t>
  </si>
  <si>
    <t>Telecom. Services</t>
  </si>
  <si>
    <t>Tobacco</t>
  </si>
  <si>
    <t>Trucking</t>
  </si>
  <si>
    <t>Date updated:</t>
  </si>
  <si>
    <t>HiLo Risk</t>
  </si>
  <si>
    <t>Standard deviation of equity</t>
  </si>
  <si>
    <t>Number of firms</t>
  </si>
  <si>
    <t xml:space="preserve">Beta </t>
  </si>
  <si>
    <t>D/E Ratio</t>
  </si>
  <si>
    <t>Unlevered beta</t>
  </si>
  <si>
    <t>Cash/Firm value</t>
  </si>
  <si>
    <t>Unlevered beta corrected for cash</t>
  </si>
  <si>
    <t>Auto &amp; Truck</t>
  </si>
  <si>
    <t>Bank (Money Center)</t>
  </si>
  <si>
    <t>Banks (Regional)</t>
  </si>
  <si>
    <t>Beverage (Alcoholic)</t>
  </si>
  <si>
    <t>Beverage (Soft)</t>
  </si>
  <si>
    <t>Broadcasting</t>
  </si>
  <si>
    <t>Brokerage &amp; Investment Banking</t>
  </si>
  <si>
    <t>Business &amp; Consumer Services</t>
  </si>
  <si>
    <t>Coal &amp; Related Energy</t>
  </si>
  <si>
    <t>Computer Services</t>
  </si>
  <si>
    <t>Construction Supplies</t>
  </si>
  <si>
    <t>Diversified</t>
  </si>
  <si>
    <t>Drugs (Biotechnology)</t>
  </si>
  <si>
    <t>Drugs (Pharmaceutical)</t>
  </si>
  <si>
    <t>Education</t>
  </si>
  <si>
    <t>Electronics (Consumer &amp; Office)</t>
  </si>
  <si>
    <t>Electronics (General)</t>
  </si>
  <si>
    <t>Engineering/Construction</t>
  </si>
  <si>
    <t>Environmental &amp; Waste Services</t>
  </si>
  <si>
    <t>Farming/Agriculture</t>
  </si>
  <si>
    <t>Financial Svcs. (Non-bank &amp; Insurance)</t>
  </si>
  <si>
    <t>Food Wholesalers</t>
  </si>
  <si>
    <t>Green &amp; Renewable Energy</t>
  </si>
  <si>
    <t>Healthcare Products</t>
  </si>
  <si>
    <t>Healthcare Support Services</t>
  </si>
  <si>
    <t>Heathcare Information and Technology</t>
  </si>
  <si>
    <t>Hospitals/Healthcare Facilities</t>
  </si>
  <si>
    <t>Insurance (General)</t>
  </si>
  <si>
    <t>Investments &amp; Asset Management</t>
  </si>
  <si>
    <t>Metals &amp; Mining</t>
  </si>
  <si>
    <t>Office Equipment &amp; Services</t>
  </si>
  <si>
    <t>Oil/Gas (Integrated)</t>
  </si>
  <si>
    <t>Oil/Gas (Production and Exploration)</t>
  </si>
  <si>
    <t>Real Estate (Development)</t>
  </si>
  <si>
    <t>Real Estate (General/Diversified)</t>
  </si>
  <si>
    <t>Real Estate (Operations &amp; Services)</t>
  </si>
  <si>
    <t>Restaurant/Dining</t>
  </si>
  <si>
    <t>Retail (Automotive)</t>
  </si>
  <si>
    <t>Retail (Building Supply)</t>
  </si>
  <si>
    <t>Retail (Distributors)</t>
  </si>
  <si>
    <t>Retail (General)</t>
  </si>
  <si>
    <t>Retail (Grocery and Food)</t>
  </si>
  <si>
    <t>Retail (Online)</t>
  </si>
  <si>
    <t>Retail (Special Lines)</t>
  </si>
  <si>
    <t>Rubber&amp; Tires</t>
  </si>
  <si>
    <t>Shipbuilding &amp; Marine</t>
  </si>
  <si>
    <t>Software (Entertainment)</t>
  </si>
  <si>
    <t>Software (Internet)</t>
  </si>
  <si>
    <t>Software (System &amp; Application)</t>
  </si>
  <si>
    <t>Telecom (Wireless)</t>
  </si>
  <si>
    <t>Transportation</t>
  </si>
  <si>
    <t>Transportation (Railroads)</t>
  </si>
  <si>
    <t>Utility (General)</t>
  </si>
  <si>
    <t>Utility (Water)</t>
  </si>
  <si>
    <t>What is this data?</t>
  </si>
  <si>
    <t>Beta, Unlevered beta and other risk measures</t>
  </si>
  <si>
    <t>Western Europe</t>
  </si>
  <si>
    <t>Industry Name</t>
  </si>
  <si>
    <t>Standard deviation in operating income (last 10 years)</t>
  </si>
  <si>
    <t>Publishing &amp; Newspapers</t>
  </si>
  <si>
    <t>Total Market (without financials)</t>
  </si>
  <si>
    <t>Do you want to use marginal or effective tax rates in unlevering betas?</t>
  </si>
  <si>
    <t>Marginal</t>
  </si>
  <si>
    <t>If marginal tax rate, enter the marginal tax rate to use</t>
  </si>
  <si>
    <t>Effective</t>
  </si>
  <si>
    <t>Effective Tax rate</t>
  </si>
  <si>
    <t>Total Market</t>
  </si>
  <si>
    <t>End Game</t>
  </si>
  <si>
    <t xml:space="preserve">To estimate pure play betas by business, to use in estimating a bottom up beta for a project or a company. </t>
  </si>
  <si>
    <t>Variable</t>
  </si>
  <si>
    <t>Explanation</t>
  </si>
  <si>
    <t>Why?</t>
  </si>
  <si>
    <t>Number of firms in the indusry grouping.</t>
  </si>
  <si>
    <t>Law of large numbers?</t>
  </si>
  <si>
    <t>Beta</t>
  </si>
  <si>
    <t>Simple average across firms of each firm's  beta, taken as a weighted average of 2-year and 5-year weekly return regression betas, with 2-year betas weighted 2/3rds. If the company has only a 2-year beta, it is used.</t>
  </si>
  <si>
    <t>I average the 2-year and 5-year betas, to remove some noise at the company level, and then take the simple average to remove even more. I don't use weighted averages, since that will make each sector's beta converge on its largest company or companies.</t>
  </si>
  <si>
    <t>Total debt, including lease debt/ Market Value of equity. I aggregate each number across the firms and then compute the aggregate debt to equity ratio.</t>
  </si>
  <si>
    <t>My definition of debt for all things cost of capital. I have always treated lease commitments as debt. Now the accountants will as well.</t>
  </si>
  <si>
    <t>Effective Tax Rate</t>
  </si>
  <si>
    <t>Effective tax rate in the most recxent 12 months.</t>
  </si>
  <si>
    <t>I need a tax rate.</t>
  </si>
  <si>
    <t>Unlevered Beta</t>
  </si>
  <si>
    <r>
      <rPr>
        <b/>
        <sz val="12"/>
        <color indexed="8"/>
        <rFont val="Calibri"/>
        <family val="2"/>
      </rPr>
      <t>Beta/ (1+ (1-tax rate) (D/E))</t>
    </r>
    <r>
      <rPr>
        <sz val="12"/>
        <color theme="1"/>
        <rFont val="Calibri"/>
        <family val="2"/>
        <scheme val="minor"/>
      </rPr>
      <t xml:space="preserve">. You can use either a marginal or effective tax rate as your option. </t>
    </r>
  </si>
  <si>
    <t>Interest saves you taxes at the margin. You should generally use a marginal tax rate, but if you have a multinational facing different marginal tax rates in different regions, you may use effective instead,</t>
  </si>
  <si>
    <t>Cash/Firm Value</t>
  </si>
  <si>
    <t>Cash &amp; Marketable Securities/ (Market Value of Equity + Total Debt, including lease debt. Aggregated across companies first ans then computed.</t>
  </si>
  <si>
    <t xml:space="preserve">Cash is usualy invested in liquid, close to riskless investments and has a beta close to zero. </t>
  </si>
  <si>
    <t>Unlevered Beta corrected for cash</t>
  </si>
  <si>
    <r>
      <rPr>
        <b/>
        <sz val="12"/>
        <color indexed="8"/>
        <rFont val="Calibri"/>
        <family val="2"/>
      </rPr>
      <t>Unlevered Beta/ (1- Cash/Firm Vaue</t>
    </r>
    <r>
      <rPr>
        <sz val="12"/>
        <color theme="1"/>
        <rFont val="Calibri"/>
        <family val="2"/>
        <scheme val="minor"/>
      </rPr>
      <t>). Cash has a beta of zero. With this calculation, I remove its effect to get a pure play beta.</t>
    </r>
  </si>
  <si>
    <t>The standard unlevered beta is an unlevered beta for the company. If the company holds a large amount of cash, you need to remove it from the calculation to get a beta for just the business.</t>
  </si>
  <si>
    <t>Simple average of (High Price for year - Low Price/ (High Price + Low Price). It is a non-parametric and simple measure of price risk.</t>
  </si>
  <si>
    <t>If you don't like making distributional assumptions and want a simple range-based measure of risk…</t>
  </si>
  <si>
    <t>Standard deviation (equity)</t>
  </si>
  <si>
    <t>Simple average across firms of each firm's standard deviation in stock prices in the prior 2 years, using weekly returns.</t>
  </si>
  <si>
    <t>This is the total risk. Beta measures only the portion of this standard deviation that is market-related.</t>
  </si>
  <si>
    <t>Standard deviation (operating income)</t>
  </si>
  <si>
    <t>Simple average across firms of each firm's coefficient of variation in annual operating income over prior 10 years. (Coefficient of variation is standard deviation divided by average operating income over the period)</t>
  </si>
  <si>
    <t>If you don't like price-based measures of risk, preferring something more intrinsic, this may be your preferred measure of risk. (Since operating income levels vary widely across firms, I used the coefficient of variation.)</t>
  </si>
  <si>
    <t>NA</t>
  </si>
  <si>
    <t>Average: 2017-21</t>
  </si>
  <si>
    <t>Beta over time</t>
  </si>
  <si>
    <t>2019</t>
  </si>
  <si>
    <t>2020</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</si>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</sst>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0"/>
  </numFmts>
  <fonts count="15" x14ac:knownFonts="1">
    <font>
      <sz val="12"/>
      <color theme="1"/>
      <name val="Calibri"/>
      <family val="2"/>
      <scheme val="minor"/>
    </font>
    <font>
      <sz val="8"/>
      <name val="Calibri"/>
      <family val="2"/>
    </font>
    <font>
      <i/>
      <sz val="10"/>
      <name val="Verdana"/>
      <family val="2"/>
    </font>
    <font>
      <b/>
      <sz val="10"/>
      <name val="Verdana"/>
      <family val="2"/>
    </font>
    <font>
      <sz val="10"/>
      <name val="Verdana"/>
      <family val="2"/>
    </font>
    <font>
      <b/>
      <sz val="12"/>
      <color indexed="8"/>
      <name val="Calibri"/>
      <family val="2"/>
    </font>
    <font>
      <sz val="12"/>
      <color theme="1"/>
      <name val="Calibri"/>
      <family val="2"/>
      <scheme val="minor"/>
    </font>
    <font>
      <u/>
      <sz val="12"/>
      <color theme="10"/>
      <name val="Calibri"/>
      <family val="2"/>
      <scheme val="minor"/>
    </font>
    <font>
      <b/>
      <sz val="12"/>
      <color theme="1"/>
      <name val="Calibri"/>
      <family val="2"/>
      <scheme val="minor"/>
    </font>
    <font>
      <sz val="12"/>
      <color rgb="FFFF0000"/>
      <name val="Calibri"/>
      <family val="2"/>
      <scheme val="minor"/>
    </font>
    <font>
      <sz val="12"/>
      <color rgb="FF000000"/>
      <name val="Calibri"/>
      <family val="2"/>
      <scheme val="minor"/>
    </font>
    <font>
      <b/>
      <sz val="12"/>
      <color rgb="FF000000"/>
      <name val="Calibri"/>
      <family val="2"/>
      <scheme val="minor"/>
    </font>
    <font>
      <sz val="14"/>
      <color theme="1"/>
      <name val="Calibri"/>
      <family val="2"/>
      <scheme val="minor"/>
    </font>
    <font>
      <i/>
      <sz val="12"/>
      <color rgb="FF000000"/>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rgb="FF000000"/>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s>
  <cellStyleXfs count="3">
    <xf numFmtId="0" fontId="0" fillId="0" borderId="0"/>
    <xf numFmtId="0" fontId="7" fillId="0" borderId="0" applyNumberFormat="0" applyFill="0" applyBorder="0" applyAlignment="0" applyProtection="0"/>
    <xf numFmtId="9" fontId="6" fillId="0" borderId="0" applyFont="0" applyFill="0" applyBorder="0" applyAlignment="0" applyProtection="0"/>
  </cellStyleXfs>
  <cellXfs count="71">
    <xf numFmtId="0" fontId="0" fillId="0" borderId="0" xfId="0"/>
    <xf numFmtId="0" fontId="8" fillId="0" borderId="0" xfId="0" applyFont="1"/>
    <xf numFmtId="0" fontId="10" fillId="0" borderId="0" xfId="0" applyFont="1"/>
    <xf numFmtId="10" fontId="4" fillId="0" borderId="1" xfId="0" applyNumberFormat="1" applyFont="1" applyBorder="1" applyAlignment="1">
      <alignment horizontal="center"/>
    </xf>
    <xf numFmtId="10" fontId="3" fillId="0" borderId="1" xfId="0" applyNumberFormat="1" applyFont="1" applyBorder="1" applyAlignment="1">
      <alignment horizontal="center"/>
    </xf>
    <xf numFmtId="10" fontId="0" fillId="0" borderId="2" xfId="0" applyNumberFormat="1" applyBorder="1" applyAlignment="1">
      <alignment horizontal="center"/>
    </xf>
    <xf numFmtId="10" fontId="8" fillId="0" borderId="2" xfId="0" applyNumberFormat="1" applyFont="1" applyBorder="1" applyAlignment="1">
      <alignment horizontal="center"/>
    </xf>
    <xf numFmtId="0" fontId="2" fillId="0" borderId="3" xfId="0" applyFont="1" applyBorder="1" applyAlignment="1">
      <alignment horizontal="center" wrapText="1"/>
    </xf>
    <xf numFmtId="10" fontId="0" fillId="0" borderId="4" xfId="0" applyNumberFormat="1" applyBorder="1" applyAlignment="1">
      <alignment horizontal="center"/>
    </xf>
    <xf numFmtId="10" fontId="3" fillId="0" borderId="5" xfId="0" applyNumberFormat="1" applyFont="1" applyBorder="1" applyAlignment="1">
      <alignment horizontal="center"/>
    </xf>
    <xf numFmtId="10" fontId="8" fillId="0" borderId="6" xfId="0" applyNumberFormat="1" applyFont="1" applyBorder="1" applyAlignment="1">
      <alignment horizontal="center"/>
    </xf>
    <xf numFmtId="0" fontId="11" fillId="2" borderId="7" xfId="0" applyFont="1" applyFill="1" applyBorder="1" applyAlignment="1">
      <alignment horizontal="left"/>
    </xf>
    <xf numFmtId="0" fontId="11" fillId="2" borderId="8" xfId="0" applyFont="1" applyFill="1" applyBorder="1" applyAlignment="1">
      <alignment horizontal="left"/>
    </xf>
    <xf numFmtId="0" fontId="11" fillId="2" borderId="9" xfId="0" applyFont="1" applyFill="1" applyBorder="1" applyAlignment="1">
      <alignment horizontal="left"/>
    </xf>
    <xf numFmtId="0" fontId="0" fillId="0" borderId="0" xfId="0" applyAlignment="1">
      <alignment horizontal="left"/>
    </xf>
    <xf numFmtId="0" fontId="0" fillId="0" borderId="0" xfId="0" applyAlignment="1">
      <alignment horizontal="center"/>
    </xf>
    <xf numFmtId="2" fontId="0" fillId="0" borderId="0" xfId="0" applyNumberFormat="1" applyAlignment="1">
      <alignment horizontal="center"/>
    </xf>
    <xf numFmtId="0" fontId="0" fillId="3" borderId="1" xfId="0" applyFill="1" applyBorder="1" applyAlignment="1">
      <alignment horizontal="center"/>
    </xf>
    <xf numFmtId="10" fontId="6" fillId="0" borderId="0" xfId="2" applyNumberFormat="1" applyFont="1" applyAlignment="1">
      <alignment horizontal="center"/>
    </xf>
    <xf numFmtId="10" fontId="0" fillId="3" borderId="1" xfId="0" applyNumberFormat="1" applyFill="1" applyBorder="1" applyAlignment="1">
      <alignment horizontal="center"/>
    </xf>
    <xf numFmtId="2" fontId="0" fillId="0" borderId="1" xfId="0" applyNumberFormat="1" applyBorder="1" applyAlignment="1">
      <alignment horizontal="center"/>
    </xf>
    <xf numFmtId="0" fontId="2" fillId="0" borderId="1" xfId="0" applyFont="1" applyBorder="1" applyAlignment="1">
      <alignment horizontal="center" wrapText="1"/>
    </xf>
    <xf numFmtId="10" fontId="0" fillId="0" borderId="1" xfId="0" applyNumberFormat="1" applyBorder="1" applyAlignment="1">
      <alignment horizontal="center"/>
    </xf>
    <xf numFmtId="0" fontId="2" fillId="0" borderId="10" xfId="0" applyFont="1" applyBorder="1" applyAlignment="1">
      <alignment horizontal="center" wrapText="1"/>
    </xf>
    <xf numFmtId="2" fontId="2" fillId="0" borderId="10" xfId="0" applyNumberFormat="1" applyFont="1" applyBorder="1" applyAlignment="1">
      <alignment horizontal="center" wrapText="1"/>
    </xf>
    <xf numFmtId="0" fontId="4" fillId="0" borderId="11" xfId="0" applyFont="1" applyBorder="1" applyAlignment="1">
      <alignment horizontal="center"/>
    </xf>
    <xf numFmtId="2" fontId="4" fillId="0" borderId="11" xfId="0" applyNumberFormat="1" applyFont="1" applyBorder="1" applyAlignment="1">
      <alignment horizontal="center"/>
    </xf>
    <xf numFmtId="10" fontId="4" fillId="0" borderId="11" xfId="0" applyNumberFormat="1" applyFont="1" applyBorder="1" applyAlignment="1">
      <alignment horizontal="center"/>
    </xf>
    <xf numFmtId="178" fontId="0" fillId="0" borderId="1" xfId="0" applyNumberFormat="1" applyBorder="1" applyAlignment="1">
      <alignment horizontal="center"/>
    </xf>
    <xf numFmtId="2" fontId="0" fillId="0" borderId="1" xfId="0" applyNumberFormat="1" applyBorder="1"/>
    <xf numFmtId="0" fontId="12" fillId="0" borderId="12" xfId="0" applyFont="1" applyBorder="1" applyAlignment="1">
      <alignment vertical="center"/>
    </xf>
    <xf numFmtId="0" fontId="12" fillId="0" borderId="12" xfId="0" applyFont="1" applyBorder="1" applyAlignment="1">
      <alignment wrapText="1"/>
    </xf>
    <xf numFmtId="0" fontId="0" fillId="0" borderId="0" xfId="0" applyAlignment="1">
      <alignment vertical="top" wrapText="1"/>
    </xf>
    <xf numFmtId="0" fontId="8" fillId="0" borderId="1" xfId="0" applyFont="1" applyBorder="1"/>
    <xf numFmtId="0" fontId="8" fillId="0" borderId="1" xfId="0" applyFont="1" applyBorder="1" applyAlignment="1">
      <alignment vertical="top" wrapText="1"/>
    </xf>
    <xf numFmtId="0" fontId="9" fillId="0" borderId="1" xfId="0" applyFont="1" applyBorder="1" applyAlignment="1">
      <alignment vertical="center"/>
    </xf>
    <xf numFmtId="0" fontId="0" fillId="0" borderId="1" xfId="0" applyBorder="1"/>
    <xf numFmtId="0" fontId="0" fillId="0" borderId="1" xfId="0" applyBorder="1" applyAlignment="1">
      <alignment vertical="top" wrapText="1"/>
    </xf>
    <xf numFmtId="0" fontId="0" fillId="0" borderId="1" xfId="0" applyBorder="1" applyAlignment="1">
      <alignment vertical="top"/>
    </xf>
    <xf numFmtId="0" fontId="2" fillId="0" borderId="10" xfId="0" applyFont="1" applyBorder="1" applyAlignment="1">
      <alignment wrapText="1"/>
    </xf>
    <xf numFmtId="0" fontId="4" fillId="0" borderId="11" xfId="0" applyFont="1" applyBorder="1"/>
    <xf numFmtId="2" fontId="2" fillId="0" borderId="3" xfId="0" applyNumberFormat="1" applyFont="1" applyBorder="1" applyAlignment="1">
      <alignment horizontal="center" wrapText="1"/>
    </xf>
    <xf numFmtId="2" fontId="4" fillId="4" borderId="1" xfId="0" applyNumberFormat="1" applyFont="1" applyFill="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2" fontId="4" fillId="0" borderId="1" xfId="0" applyNumberFormat="1"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7" fillId="5" borderId="5" xfId="1" applyFill="1" applyBorder="1" applyAlignment="1">
      <alignment horizontal="left" vertical="top" wrapText="1"/>
    </xf>
    <xf numFmtId="0" fontId="7" fillId="5" borderId="16" xfId="1" applyFill="1" applyBorder="1" applyAlignment="1">
      <alignment horizontal="left" vertical="top" wrapText="1"/>
    </xf>
    <xf numFmtId="0" fontId="7" fillId="5" borderId="3" xfId="1" applyFill="1" applyBorder="1" applyAlignment="1">
      <alignment horizontal="left" vertical="top" wrapText="1"/>
    </xf>
    <xf numFmtId="15" fontId="13" fillId="2" borderId="17" xfId="0" applyNumberFormat="1" applyFont="1" applyFill="1" applyBorder="1" applyAlignment="1">
      <alignment horizontal="left"/>
    </xf>
    <xf numFmtId="15" fontId="13" fillId="2" borderId="18" xfId="0" applyNumberFormat="1" applyFont="1" applyFill="1" applyBorder="1" applyAlignment="1">
      <alignment horizontal="left"/>
    </xf>
    <xf numFmtId="15" fontId="13" fillId="2" borderId="21" xfId="0" applyNumberFormat="1" applyFont="1" applyFill="1" applyBorder="1" applyAlignment="1">
      <alignment horizontal="left"/>
    </xf>
    <xf numFmtId="0" fontId="7" fillId="2" borderId="2" xfId="1" applyFill="1" applyBorder="1" applyAlignment="1">
      <alignment horizontal="left"/>
    </xf>
    <xf numFmtId="0" fontId="7" fillId="2" borderId="19" xfId="1" applyFill="1" applyBorder="1" applyAlignment="1">
      <alignment horizontal="left"/>
    </xf>
    <xf numFmtId="0" fontId="7" fillId="2" borderId="22" xfId="1" applyFill="1" applyBorder="1" applyAlignment="1">
      <alignment horizontal="left"/>
    </xf>
    <xf numFmtId="15" fontId="7" fillId="2" borderId="2" xfId="1" applyNumberFormat="1" applyFill="1" applyBorder="1" applyAlignment="1">
      <alignment horizontal="left"/>
    </xf>
    <xf numFmtId="15" fontId="7" fillId="2" borderId="19" xfId="1" applyNumberFormat="1" applyFill="1" applyBorder="1" applyAlignment="1">
      <alignment horizontal="left"/>
    </xf>
    <xf numFmtId="15" fontId="7" fillId="2" borderId="22" xfId="1" applyNumberFormat="1" applyFill="1" applyBorder="1" applyAlignment="1">
      <alignment horizontal="left"/>
    </xf>
    <xf numFmtId="0" fontId="7" fillId="2" borderId="2" xfId="1" applyFill="1" applyBorder="1"/>
    <xf numFmtId="0" fontId="7" fillId="2" borderId="19" xfId="1" applyFill="1" applyBorder="1"/>
    <xf numFmtId="0" fontId="7" fillId="2" borderId="22" xfId="1" applyFill="1" applyBorder="1"/>
    <xf numFmtId="0" fontId="7" fillId="2" borderId="6" xfId="1" applyFill="1" applyBorder="1" applyAlignment="1">
      <alignment horizontal="left"/>
    </xf>
    <xf numFmtId="0" fontId="7" fillId="2" borderId="20" xfId="1" applyFill="1" applyBorder="1" applyAlignment="1">
      <alignment horizontal="left"/>
    </xf>
    <xf numFmtId="0" fontId="7" fillId="2" borderId="23" xfId="1" applyFill="1" applyBorder="1" applyAlignment="1">
      <alignment horizontal="left"/>
    </xf>
    <xf numFmtId="0" fontId="14" fillId="2" borderId="2" xfId="0" applyFont="1" applyFill="1" applyBorder="1" applyAlignment="1">
      <alignment horizontal="left"/>
    </xf>
    <xf numFmtId="0" fontId="14" fillId="2" borderId="19" xfId="0" applyFont="1" applyFill="1" applyBorder="1" applyAlignment="1">
      <alignment horizontal="left"/>
    </xf>
    <xf numFmtId="0" fontId="14" fillId="2" borderId="10" xfId="0" applyFont="1" applyFill="1" applyBorder="1" applyAlignment="1">
      <alignment horizontal="left"/>
    </xf>
    <xf numFmtId="0" fontId="14" fillId="2" borderId="22" xfId="0" applyFont="1" applyFill="1" applyBorder="1" applyAlignment="1">
      <alignment horizontal="left"/>
    </xf>
  </cellXfs>
  <cellStyles count="3">
    <cellStyle name="Hyperlink" xfId="1" builtinId="8"/>
    <cellStyle name="Normal" xfId="0" builtinId="0"/>
    <cellStyle name="Percent" xfId="2" builtinId="5"/>
  </cellStyles>
  <dxfs count="19">
    <dxf>
      <border outline="0">
        <top style="thin">
          <color indexed="64"/>
        </top>
      </border>
    </dxf>
    <dxf>
      <border outline="0">
        <bottom style="thin">
          <color indexed="64"/>
        </bottom>
      </border>
    </dxf>
    <dxf>
      <border outline="0">
        <left style="thin">
          <color indexed="64"/>
        </left>
        <right style="thin">
          <color indexed="64"/>
        </right>
      </border>
    </dxf>
    <dxf>
      <font>
        <b val="0"/>
        <i val="0"/>
        <strike val="0"/>
        <condense val="0"/>
        <extend val="0"/>
        <outline val="0"/>
        <shadow val="0"/>
        <u val="none"/>
        <vertAlign val="baseline"/>
        <sz val="10"/>
        <color auto="1"/>
        <name val="Verdana"/>
        <scheme val="none"/>
      </font>
      <alignment horizontal="center" vertical="bottom" textRotation="0" wrapText="0" indent="0" justifyLastLine="0" shrinkToFit="0" readingOrder="0"/>
    </dxf>
    <dxf>
      <font>
        <b val="0"/>
        <i/>
        <strike val="0"/>
        <condense val="0"/>
        <extend val="0"/>
        <outline val="0"/>
        <shadow val="0"/>
        <u val="none"/>
        <vertAlign val="baseline"/>
        <sz val="10"/>
        <color auto="1"/>
        <name val="Verdana"/>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Verdana"/>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Verdana"/>
        <scheme val="none"/>
      </font>
      <alignment horizontal="center" vertical="bottom" textRotation="0" wrapText="0" indent="0" justifyLastLine="0" shrinkToFit="0" readingOrder="0"/>
    </dxf>
    <dxf>
      <numFmt numFmtId="14"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178" formatCode="0.0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4" formatCode="0.00%"/>
      <alignment horizontal="center" vertical="bottom"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0"/>
        <color auto="1"/>
        <name val="Verdana"/>
        <family val="2"/>
        <scheme val="none"/>
      </font>
      <numFmt numFmtId="14" formatCode="0.00%"/>
      <alignment horizontal="center" vertical="bottom"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0"/>
        <color auto="1"/>
        <name val="Verdana"/>
        <family val="2"/>
        <scheme val="none"/>
      </font>
      <numFmt numFmtId="2" formatCode="0.00"/>
      <alignment horizontal="center" vertical="bottom"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0"/>
        <color auto="1"/>
        <name val="Verdana"/>
        <family val="2"/>
        <scheme val="none"/>
      </font>
      <alignment horizontal="center" vertical="bottom"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0"/>
        <color auto="1"/>
        <name val="Verdana"/>
        <family val="2"/>
        <scheme val="none"/>
      </font>
      <border diagonalUp="0" diagonalDown="0">
        <left/>
        <right style="thin">
          <color indexed="64"/>
        </right>
        <top/>
        <bottom style="thin">
          <color indexed="64"/>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0:N106" totalsRowShown="0" headerRowDxfId="4" dataDxfId="3" headerRowBorderDxfId="1" tableBorderDxfId="2" totalsRowBorderDxfId="0">
  <autoFilter ref="A10:N106"/>
  <tableColumns count="14">
    <tableColumn id="1" name="Industry Name" dataDxfId="18"/>
    <tableColumn id="2" name="Number of firms" dataDxfId="17"/>
    <tableColumn id="3" name="Beta " dataDxfId="16"/>
    <tableColumn id="4" name="D/E Ratio" dataDxfId="15"/>
    <tableColumn id="5" name="Effective Tax rate" dataDxfId="14"/>
    <tableColumn id="6" name="Unlevered beta" dataDxfId="13"/>
    <tableColumn id="7" name="Cash/Firm value" dataDxfId="12"/>
    <tableColumn id="8" name="Unlevered beta corrected for cash" dataDxfId="11"/>
    <tableColumn id="9" name="HiLo Risk" dataDxfId="10"/>
    <tableColumn id="10" name="Standard deviation of equity" dataDxfId="9"/>
    <tableColumn id="11" name="Standard deviation in operating income (last 10 years)" dataDxfId="8"/>
    <tableColumn id="12" name="2019" dataDxfId="7"/>
    <tableColumn id="13" name="2020" dataDxfId="6"/>
    <tableColumn id="14" name="2021" dataDxfId="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workbookViewId="0">
      <selection activeCell="C5" sqref="C5"/>
    </sheetView>
  </sheetViews>
  <sheetFormatPr defaultRowHeight="15.6" x14ac:dyDescent="0.3"/>
  <cols>
    <col min="1" max="1" width="33.296875" customWidth="1"/>
    <col min="2" max="2" width="60.19921875" customWidth="1"/>
    <col min="3" max="3" width="43.296875" style="32" customWidth="1"/>
    <col min="4" max="256" width="11.19921875" customWidth="1"/>
  </cols>
  <sheetData>
    <row r="1" spans="1:3" ht="36.6" thickBot="1" x14ac:dyDescent="0.4">
      <c r="A1" s="30" t="s">
        <v>115</v>
      </c>
      <c r="B1" s="31" t="s">
        <v>116</v>
      </c>
    </row>
    <row r="3" spans="1:3" x14ac:dyDescent="0.3">
      <c r="A3" s="33" t="s">
        <v>117</v>
      </c>
      <c r="B3" s="33" t="s">
        <v>118</v>
      </c>
      <c r="C3" s="34" t="s">
        <v>119</v>
      </c>
    </row>
    <row r="4" spans="1:3" x14ac:dyDescent="0.3">
      <c r="A4" s="35" t="s">
        <v>42</v>
      </c>
      <c r="B4" s="36" t="s">
        <v>120</v>
      </c>
      <c r="C4" s="37" t="s">
        <v>121</v>
      </c>
    </row>
    <row r="5" spans="1:3" ht="93.6" x14ac:dyDescent="0.3">
      <c r="A5" s="35" t="s">
        <v>122</v>
      </c>
      <c r="B5" s="37" t="s">
        <v>123</v>
      </c>
      <c r="C5" s="37" t="s">
        <v>124</v>
      </c>
    </row>
    <row r="6" spans="1:3" ht="46.8" x14ac:dyDescent="0.3">
      <c r="A6" s="35" t="s">
        <v>44</v>
      </c>
      <c r="B6" s="37" t="s">
        <v>125</v>
      </c>
      <c r="C6" s="37" t="s">
        <v>126</v>
      </c>
    </row>
    <row r="7" spans="1:3" x14ac:dyDescent="0.3">
      <c r="A7" s="35" t="s">
        <v>127</v>
      </c>
      <c r="B7" s="38" t="s">
        <v>128</v>
      </c>
      <c r="C7" s="37" t="s">
        <v>129</v>
      </c>
    </row>
    <row r="8" spans="1:3" ht="78" x14ac:dyDescent="0.3">
      <c r="A8" s="35" t="s">
        <v>130</v>
      </c>
      <c r="B8" s="37" t="s">
        <v>131</v>
      </c>
      <c r="C8" s="37" t="s">
        <v>132</v>
      </c>
    </row>
    <row r="9" spans="1:3" ht="46.8" x14ac:dyDescent="0.3">
      <c r="A9" s="35" t="s">
        <v>133</v>
      </c>
      <c r="B9" s="37" t="s">
        <v>134</v>
      </c>
      <c r="C9" s="37" t="s">
        <v>135</v>
      </c>
    </row>
    <row r="10" spans="1:3" ht="78" x14ac:dyDescent="0.3">
      <c r="A10" s="35" t="s">
        <v>136</v>
      </c>
      <c r="B10" s="37" t="s">
        <v>137</v>
      </c>
      <c r="C10" s="37" t="s">
        <v>138</v>
      </c>
    </row>
    <row r="11" spans="1:3" ht="46.8" x14ac:dyDescent="0.3">
      <c r="A11" s="35" t="s">
        <v>40</v>
      </c>
      <c r="B11" s="37" t="s">
        <v>139</v>
      </c>
      <c r="C11" s="37" t="s">
        <v>140</v>
      </c>
    </row>
    <row r="12" spans="1:3" ht="46.8" x14ac:dyDescent="0.3">
      <c r="A12" s="35" t="s">
        <v>141</v>
      </c>
      <c r="B12" s="37" t="s">
        <v>142</v>
      </c>
      <c r="C12" s="37" t="s">
        <v>143</v>
      </c>
    </row>
    <row r="13" spans="1:3" ht="78" x14ac:dyDescent="0.3">
      <c r="A13" s="35" t="s">
        <v>144</v>
      </c>
      <c r="B13" s="37" t="s">
        <v>145</v>
      </c>
      <c r="C13" s="37" t="s">
        <v>146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6"/>
  <sheetViews>
    <sheetView workbookViewId="0">
      <selection activeCell="A4" sqref="A4:G7"/>
    </sheetView>
  </sheetViews>
  <sheetFormatPr defaultRowHeight="15.6" x14ac:dyDescent="0.3"/>
  <cols>
    <col min="1" max="1" width="34.796875" style="14" customWidth="1"/>
    <col min="2" max="2" width="17.69921875" customWidth="1"/>
    <col min="3" max="3" width="11.19921875" customWidth="1"/>
    <col min="4" max="4" width="13.796875" customWidth="1"/>
    <col min="5" max="5" width="11" customWidth="1"/>
    <col min="6" max="6" width="16.69921875" customWidth="1"/>
    <col min="7" max="7" width="17.69921875" customWidth="1"/>
    <col min="8" max="8" width="32.5" customWidth="1"/>
    <col min="9" max="9" width="11.69921875" customWidth="1"/>
    <col min="10" max="10" width="27.796875" customWidth="1"/>
    <col min="11" max="11" width="47.69921875" customWidth="1"/>
    <col min="12" max="256" width="11.19921875" customWidth="1"/>
  </cols>
  <sheetData>
    <row r="1" spans="1:16" x14ac:dyDescent="0.3">
      <c r="A1" s="11" t="s">
        <v>39</v>
      </c>
      <c r="B1" s="52">
        <v>44931</v>
      </c>
      <c r="C1" s="53"/>
      <c r="D1" s="53"/>
      <c r="E1" s="53"/>
      <c r="F1" s="53"/>
      <c r="G1" s="54"/>
      <c r="H1" s="49"/>
    </row>
    <row r="2" spans="1:16" x14ac:dyDescent="0.3">
      <c r="A2" s="12"/>
      <c r="B2" s="55"/>
      <c r="C2" s="56"/>
      <c r="D2" s="56"/>
      <c r="E2" s="56"/>
      <c r="F2" s="56"/>
      <c r="G2" s="57"/>
      <c r="H2" s="50"/>
    </row>
    <row r="3" spans="1:16" x14ac:dyDescent="0.3">
      <c r="A3" s="12" t="s">
        <v>102</v>
      </c>
      <c r="B3" s="67" t="s">
        <v>103</v>
      </c>
      <c r="C3" s="68"/>
      <c r="D3" s="68"/>
      <c r="E3" s="69"/>
      <c r="F3" s="67" t="s">
        <v>104</v>
      </c>
      <c r="G3" s="70"/>
      <c r="H3" s="50"/>
      <c r="I3" s="2"/>
      <c r="J3" s="2"/>
    </row>
    <row r="4" spans="1:16" x14ac:dyDescent="0.3">
      <c r="A4" s="12"/>
      <c r="B4" s="58"/>
      <c r="C4" s="59"/>
      <c r="D4" s="59"/>
      <c r="E4" s="59"/>
      <c r="F4" s="59"/>
      <c r="G4" s="60"/>
      <c r="H4" s="50"/>
    </row>
    <row r="5" spans="1:16" x14ac:dyDescent="0.3">
      <c r="A5" s="12"/>
      <c r="B5" s="61"/>
      <c r="C5" s="62"/>
      <c r="D5" s="62"/>
      <c r="E5" s="62"/>
      <c r="F5" s="62"/>
      <c r="G5" s="63"/>
      <c r="H5" s="50"/>
    </row>
    <row r="6" spans="1:16" s="1" customFormat="1" x14ac:dyDescent="0.3">
      <c r="A6" s="12"/>
      <c r="B6" s="55"/>
      <c r="C6" s="56"/>
      <c r="D6" s="56"/>
      <c r="E6" s="56"/>
      <c r="F6" s="56"/>
      <c r="G6" s="57"/>
      <c r="H6" s="50"/>
    </row>
    <row r="7" spans="1:16" x14ac:dyDescent="0.3">
      <c r="A7" s="13"/>
      <c r="B7" s="64"/>
      <c r="C7" s="65"/>
      <c r="D7" s="65"/>
      <c r="E7" s="65"/>
      <c r="F7" s="65"/>
      <c r="G7" s="66"/>
      <c r="H7" s="51"/>
    </row>
    <row r="8" spans="1:16" ht="16.2" thickBot="1" x14ac:dyDescent="0.35">
      <c r="A8" t="s">
        <v>109</v>
      </c>
      <c r="B8" s="15"/>
      <c r="C8" s="16"/>
      <c r="D8" s="15"/>
      <c r="E8" s="15"/>
      <c r="F8" s="17" t="s">
        <v>110</v>
      </c>
      <c r="G8" s="15"/>
      <c r="H8" s="15"/>
      <c r="K8" s="18"/>
    </row>
    <row r="9" spans="1:16" ht="16.2" thickBot="1" x14ac:dyDescent="0.35">
      <c r="A9" t="s">
        <v>111</v>
      </c>
      <c r="B9" s="15"/>
      <c r="C9" s="16"/>
      <c r="D9" s="15"/>
      <c r="E9" s="15"/>
      <c r="F9" s="19">
        <v>0.24829999999999999</v>
      </c>
      <c r="G9" s="15"/>
      <c r="H9" s="15"/>
      <c r="K9" s="18"/>
      <c r="L9" s="46" t="s">
        <v>149</v>
      </c>
      <c r="M9" s="47"/>
      <c r="N9" s="47"/>
      <c r="O9" s="47"/>
      <c r="P9" s="48"/>
    </row>
    <row r="10" spans="1:16" ht="26.4" x14ac:dyDescent="0.3">
      <c r="A10" s="39" t="s">
        <v>105</v>
      </c>
      <c r="B10" s="23" t="s">
        <v>42</v>
      </c>
      <c r="C10" s="24" t="s">
        <v>43</v>
      </c>
      <c r="D10" s="23" t="s">
        <v>44</v>
      </c>
      <c r="E10" s="23" t="s">
        <v>113</v>
      </c>
      <c r="F10" s="7" t="s">
        <v>45</v>
      </c>
      <c r="G10" s="21" t="s">
        <v>46</v>
      </c>
      <c r="H10" s="7" t="s">
        <v>47</v>
      </c>
      <c r="I10" s="21" t="s">
        <v>40</v>
      </c>
      <c r="J10" s="7" t="s">
        <v>41</v>
      </c>
      <c r="K10" s="8" t="s">
        <v>106</v>
      </c>
      <c r="L10" s="7" t="s">
        <v>150</v>
      </c>
      <c r="M10" s="7" t="s">
        <v>151</v>
      </c>
      <c r="N10" s="7" t="s">
        <v>152</v>
      </c>
      <c r="O10" s="7">
        <v>2022</v>
      </c>
      <c r="P10" s="41" t="s">
        <v>148</v>
      </c>
    </row>
    <row r="11" spans="1:16" x14ac:dyDescent="0.3">
      <c r="A11" s="40" t="s">
        <v>0</v>
      </c>
      <c r="B11" s="25">
        <v>86</v>
      </c>
      <c r="C11" s="26">
        <v>1.0916196797650981</v>
      </c>
      <c r="D11" s="27">
        <v>0.54296197991999018</v>
      </c>
      <c r="E11" s="27">
        <v>0.1256817067979126</v>
      </c>
      <c r="F11" s="20">
        <f>IF($F$8="Effective",C11/(1+(1-E11)*D11),C11/(1+(1-$F$9)*D11))</f>
        <v>0.77521849783429353</v>
      </c>
      <c r="G11" s="22">
        <v>0.14209112075078981</v>
      </c>
      <c r="H11" s="20">
        <f>F11/(1-G11)</f>
        <v>0.90361402776565003</v>
      </c>
      <c r="I11" s="28">
        <v>0.3650945139586329</v>
      </c>
      <c r="J11" s="3">
        <v>0.38516433805010714</v>
      </c>
      <c r="K11" s="5">
        <v>0.46053118616516253</v>
      </c>
      <c r="L11" s="42">
        <v>0.66022951405578512</v>
      </c>
      <c r="M11" s="43">
        <v>0.68</v>
      </c>
      <c r="N11" s="44">
        <v>0.73</v>
      </c>
      <c r="O11" s="16">
        <v>0.83</v>
      </c>
      <c r="P11" s="29">
        <f>AVERAGE(H11,L11:O11)</f>
        <v>0.76076870836428712</v>
      </c>
    </row>
    <row r="12" spans="1:16" x14ac:dyDescent="0.3">
      <c r="A12" s="40" t="s">
        <v>1</v>
      </c>
      <c r="B12" s="25">
        <v>56</v>
      </c>
      <c r="C12" s="26">
        <v>0.92069709240695996</v>
      </c>
      <c r="D12" s="27">
        <v>0.20691855716264601</v>
      </c>
      <c r="E12" s="27">
        <v>0.12760454923359116</v>
      </c>
      <c r="F12" s="20">
        <f t="shared" ref="F12:F75" si="0">IF($F$8="Effective",C12/(1+(1-E12)*D12),C12/(1+(1-$F$9)*D12))</f>
        <v>0.79676735644629448</v>
      </c>
      <c r="G12" s="22">
        <v>0.11799322895858588</v>
      </c>
      <c r="H12" s="20">
        <f t="shared" ref="H12:H75" si="1">F12/(1-G12)</f>
        <v>0.90335741471182285</v>
      </c>
      <c r="I12" s="28">
        <v>0.35216071609723759</v>
      </c>
      <c r="J12" s="3">
        <v>0.35045517740150506</v>
      </c>
      <c r="K12" s="5">
        <v>0.16647689671857283</v>
      </c>
      <c r="L12" s="45">
        <v>1.2086944789317875</v>
      </c>
      <c r="M12" s="43">
        <v>1.2</v>
      </c>
      <c r="N12" s="44">
        <v>1.07</v>
      </c>
      <c r="O12" s="16">
        <v>1.1399999999999999</v>
      </c>
      <c r="P12" s="29">
        <f t="shared" ref="P12:P75" si="2">AVERAGE(H12,L12:O12)</f>
        <v>1.1044103787287221</v>
      </c>
    </row>
    <row r="13" spans="1:16" x14ac:dyDescent="0.3">
      <c r="A13" s="40" t="s">
        <v>2</v>
      </c>
      <c r="B13" s="25">
        <v>37</v>
      </c>
      <c r="C13" s="26">
        <v>1.2534744156117137</v>
      </c>
      <c r="D13" s="27">
        <v>1.1267350998400145</v>
      </c>
      <c r="E13" s="27">
        <v>0.13000856116952866</v>
      </c>
      <c r="F13" s="20">
        <f t="shared" si="0"/>
        <v>0.67866646703338274</v>
      </c>
      <c r="G13" s="22">
        <v>0.13540811380983914</v>
      </c>
      <c r="H13" s="20">
        <f t="shared" si="1"/>
        <v>0.78495585937538492</v>
      </c>
      <c r="I13" s="28">
        <v>0.3849717110844133</v>
      </c>
      <c r="J13" s="3">
        <v>0.33814030223257019</v>
      </c>
      <c r="K13" s="5">
        <v>2.0968368674035087</v>
      </c>
      <c r="L13" s="42">
        <v>0.63887378536237904</v>
      </c>
      <c r="M13" s="43">
        <v>0.67</v>
      </c>
      <c r="N13" s="44">
        <v>0.96</v>
      </c>
      <c r="O13" s="16">
        <v>1</v>
      </c>
      <c r="P13" s="29">
        <f t="shared" si="2"/>
        <v>0.81076592894755284</v>
      </c>
    </row>
    <row r="14" spans="1:16" x14ac:dyDescent="0.3">
      <c r="A14" s="40" t="s">
        <v>3</v>
      </c>
      <c r="B14" s="25">
        <v>118</v>
      </c>
      <c r="C14" s="26">
        <v>1.0964561209415911</v>
      </c>
      <c r="D14" s="27">
        <v>0.14887518356470619</v>
      </c>
      <c r="E14" s="27">
        <v>0.12849718331668117</v>
      </c>
      <c r="F14" s="20">
        <f t="shared" si="0"/>
        <v>0.98610196703535613</v>
      </c>
      <c r="G14" s="22">
        <v>4.602786277732724E-2</v>
      </c>
      <c r="H14" s="20">
        <f t="shared" si="1"/>
        <v>1.0336800505581054</v>
      </c>
      <c r="I14" s="28">
        <v>0.38422365072464809</v>
      </c>
      <c r="J14" s="3">
        <v>0.33052609218775275</v>
      </c>
      <c r="K14" s="5">
        <v>0.33895600487441535</v>
      </c>
      <c r="L14" s="45">
        <v>0.82243050208654289</v>
      </c>
      <c r="M14" s="43">
        <v>0.92</v>
      </c>
      <c r="N14" s="44">
        <v>1.04</v>
      </c>
      <c r="O14" s="16">
        <v>1.07</v>
      </c>
      <c r="P14" s="29">
        <f t="shared" si="2"/>
        <v>0.97722211052892971</v>
      </c>
    </row>
    <row r="15" spans="1:16" x14ac:dyDescent="0.3">
      <c r="A15" s="40" t="s">
        <v>48</v>
      </c>
      <c r="B15" s="25">
        <v>31</v>
      </c>
      <c r="C15" s="26">
        <v>1.353468885736608</v>
      </c>
      <c r="D15" s="27">
        <v>1.2417649336865229</v>
      </c>
      <c r="E15" s="27">
        <v>0.11407829534013678</v>
      </c>
      <c r="F15" s="20">
        <f t="shared" si="0"/>
        <v>0.70003340960006288</v>
      </c>
      <c r="G15" s="22">
        <v>0.18640594610777567</v>
      </c>
      <c r="H15" s="20">
        <f t="shared" si="1"/>
        <v>0.86042100019181711</v>
      </c>
      <c r="I15" s="28">
        <v>0.44953451977282882</v>
      </c>
      <c r="J15" s="3">
        <v>0.36578671421961917</v>
      </c>
      <c r="K15" s="5">
        <v>0.35168025077489984</v>
      </c>
      <c r="L15" s="42">
        <v>0.64393008346945091</v>
      </c>
      <c r="M15" s="43">
        <v>0.8</v>
      </c>
      <c r="N15" s="44">
        <v>0.69</v>
      </c>
      <c r="O15" s="16">
        <v>0.74</v>
      </c>
      <c r="P15" s="29">
        <f t="shared" si="2"/>
        <v>0.74687021673225351</v>
      </c>
    </row>
    <row r="16" spans="1:16" x14ac:dyDescent="0.3">
      <c r="A16" s="40" t="s">
        <v>4</v>
      </c>
      <c r="B16" s="25">
        <v>59</v>
      </c>
      <c r="C16" s="26">
        <v>1.5318263842154805</v>
      </c>
      <c r="D16" s="27">
        <v>0.71668709141596665</v>
      </c>
      <c r="E16" s="27">
        <v>0.19409301168105692</v>
      </c>
      <c r="F16" s="20">
        <f t="shared" si="0"/>
        <v>0.99551104751785469</v>
      </c>
      <c r="G16" s="22">
        <v>0.15847132556641327</v>
      </c>
      <c r="H16" s="20">
        <f t="shared" si="1"/>
        <v>1.1829793538383109</v>
      </c>
      <c r="I16" s="28">
        <v>0.37921778549343382</v>
      </c>
      <c r="J16" s="3">
        <v>0.31438475142284905</v>
      </c>
      <c r="K16" s="5">
        <v>0.34170213362082569</v>
      </c>
      <c r="L16" s="45">
        <v>1.1464179559599292</v>
      </c>
      <c r="M16" s="43">
        <v>1.3</v>
      </c>
      <c r="N16" s="44">
        <v>1.17</v>
      </c>
      <c r="O16" s="16">
        <v>1.29</v>
      </c>
      <c r="P16" s="29">
        <f t="shared" si="2"/>
        <v>1.217879461959648</v>
      </c>
    </row>
    <row r="17" spans="1:16" x14ac:dyDescent="0.3">
      <c r="A17" s="40" t="s">
        <v>49</v>
      </c>
      <c r="B17" s="25">
        <v>111</v>
      </c>
      <c r="C17" s="26">
        <v>1.1875122699912961</v>
      </c>
      <c r="D17" s="27">
        <v>6.4177808320662786</v>
      </c>
      <c r="E17" s="27">
        <v>0.21383629999410131</v>
      </c>
      <c r="F17" s="20">
        <f t="shared" si="0"/>
        <v>0.20389116467203289</v>
      </c>
      <c r="G17" s="22">
        <v>0.44686711625017778</v>
      </c>
      <c r="H17" s="20">
        <f t="shared" si="1"/>
        <v>0.3686115410275469</v>
      </c>
      <c r="I17" s="28">
        <v>0.29652170152071605</v>
      </c>
      <c r="J17" s="3">
        <v>0.25434907170435517</v>
      </c>
      <c r="K17" s="5">
        <v>1.53937367064814</v>
      </c>
      <c r="L17" s="42">
        <v>0.27922656050862787</v>
      </c>
      <c r="M17" s="43">
        <v>0.32</v>
      </c>
      <c r="N17" s="44">
        <v>0.28000000000000003</v>
      </c>
      <c r="O17" s="16">
        <v>0.42</v>
      </c>
      <c r="P17" s="29">
        <f t="shared" si="2"/>
        <v>0.33356762030723497</v>
      </c>
    </row>
    <row r="18" spans="1:16" x14ac:dyDescent="0.3">
      <c r="A18" s="40" t="s">
        <v>50</v>
      </c>
      <c r="B18" s="25">
        <v>68</v>
      </c>
      <c r="C18" s="26">
        <v>0.51474293116341852</v>
      </c>
      <c r="D18" s="27">
        <v>3.0517683323199067</v>
      </c>
      <c r="E18" s="27">
        <v>0.17526897209914533</v>
      </c>
      <c r="F18" s="20">
        <f t="shared" si="0"/>
        <v>0.15626615164728558</v>
      </c>
      <c r="G18" s="22">
        <v>0.35708206516579544</v>
      </c>
      <c r="H18" s="20">
        <f t="shared" si="1"/>
        <v>0.24305769551689896</v>
      </c>
      <c r="I18" s="28">
        <v>0.16247082718613767</v>
      </c>
      <c r="J18" s="3">
        <v>0.1521759216130395</v>
      </c>
      <c r="K18" s="5" t="s">
        <v>147</v>
      </c>
      <c r="L18" s="45">
        <v>0.18959447056296139</v>
      </c>
      <c r="M18" s="43">
        <v>0.2</v>
      </c>
      <c r="N18" s="44">
        <v>0.23</v>
      </c>
      <c r="O18" s="16">
        <v>0.28999999999999998</v>
      </c>
      <c r="P18" s="29">
        <f t="shared" si="2"/>
        <v>0.23053043321597205</v>
      </c>
    </row>
    <row r="19" spans="1:16" x14ac:dyDescent="0.3">
      <c r="A19" s="40" t="s">
        <v>51</v>
      </c>
      <c r="B19" s="25">
        <v>51</v>
      </c>
      <c r="C19" s="26">
        <v>0.64316060487510573</v>
      </c>
      <c r="D19" s="27">
        <v>0.40858046524232977</v>
      </c>
      <c r="E19" s="27">
        <v>0.16757954702587946</v>
      </c>
      <c r="F19" s="20">
        <f t="shared" si="0"/>
        <v>0.49204029935977883</v>
      </c>
      <c r="G19" s="22">
        <v>2.8855969287405536E-2</v>
      </c>
      <c r="H19" s="20">
        <f t="shared" si="1"/>
        <v>0.5066604785684935</v>
      </c>
      <c r="I19" s="28">
        <v>0.26461476559914249</v>
      </c>
      <c r="J19" s="3">
        <v>0.2271508533471433</v>
      </c>
      <c r="K19" s="5">
        <v>0.10450975605688105</v>
      </c>
      <c r="L19" s="42">
        <v>0.47379727362657004</v>
      </c>
      <c r="M19" s="43">
        <v>0.45</v>
      </c>
      <c r="N19" s="44">
        <v>0.47</v>
      </c>
      <c r="O19" s="16">
        <v>0.52</v>
      </c>
      <c r="P19" s="29">
        <f t="shared" si="2"/>
        <v>0.4840915504390127</v>
      </c>
    </row>
    <row r="20" spans="1:16" x14ac:dyDescent="0.3">
      <c r="A20" s="40" t="s">
        <v>52</v>
      </c>
      <c r="B20" s="25">
        <v>16</v>
      </c>
      <c r="C20" s="26">
        <v>0.88016010843260217</v>
      </c>
      <c r="D20" s="27">
        <v>0.43383465514710434</v>
      </c>
      <c r="E20" s="27">
        <v>0.19726344023458947</v>
      </c>
      <c r="F20" s="20">
        <f t="shared" si="0"/>
        <v>0.66371400458071839</v>
      </c>
      <c r="G20" s="22">
        <v>7.1552367312798196E-2</v>
      </c>
      <c r="H20" s="20">
        <f t="shared" si="1"/>
        <v>0.71486423274055211</v>
      </c>
      <c r="I20" s="28">
        <v>0.31956681582572194</v>
      </c>
      <c r="J20" s="3">
        <v>0.24867296330744301</v>
      </c>
      <c r="K20" s="5">
        <v>0.21104763482556546</v>
      </c>
      <c r="L20" s="45">
        <v>0.56926854644150782</v>
      </c>
      <c r="M20" s="43">
        <v>0.52</v>
      </c>
      <c r="N20" s="44">
        <v>0.65</v>
      </c>
      <c r="O20" s="16">
        <v>0.68</v>
      </c>
      <c r="P20" s="29">
        <f t="shared" si="2"/>
        <v>0.626826555836412</v>
      </c>
    </row>
    <row r="21" spans="1:16" x14ac:dyDescent="0.3">
      <c r="A21" s="40" t="s">
        <v>53</v>
      </c>
      <c r="B21" s="25">
        <v>25</v>
      </c>
      <c r="C21" s="26">
        <v>0.90677822663119345</v>
      </c>
      <c r="D21" s="27">
        <v>0.3985704643101759</v>
      </c>
      <c r="E21" s="27">
        <v>0.15382846518959009</v>
      </c>
      <c r="F21" s="20">
        <f t="shared" si="0"/>
        <v>0.69773349207126178</v>
      </c>
      <c r="G21" s="22">
        <v>0.12840893609872411</v>
      </c>
      <c r="H21" s="20">
        <f t="shared" si="1"/>
        <v>0.80052850582035484</v>
      </c>
      <c r="I21" s="28">
        <v>0.29515172140271323</v>
      </c>
      <c r="J21" s="3">
        <v>0.25289519544900729</v>
      </c>
      <c r="K21" s="5">
        <v>0.18673861985634457</v>
      </c>
      <c r="L21" s="42">
        <v>0.81806192035188241</v>
      </c>
      <c r="M21" s="43">
        <v>1.03</v>
      </c>
      <c r="N21" s="44">
        <v>0.75</v>
      </c>
      <c r="O21" s="16">
        <v>0.82</v>
      </c>
      <c r="P21" s="29">
        <f t="shared" si="2"/>
        <v>0.84371808523444758</v>
      </c>
    </row>
    <row r="22" spans="1:16" x14ac:dyDescent="0.3">
      <c r="A22" s="40" t="s">
        <v>54</v>
      </c>
      <c r="B22" s="25">
        <v>74</v>
      </c>
      <c r="C22" s="26">
        <v>0.86284746487453878</v>
      </c>
      <c r="D22" s="27">
        <v>0.91079877285181143</v>
      </c>
      <c r="E22" s="27">
        <v>0.16921159155888213</v>
      </c>
      <c r="F22" s="20">
        <f t="shared" si="0"/>
        <v>0.51218281382839392</v>
      </c>
      <c r="G22" s="22">
        <v>0.26403320581812706</v>
      </c>
      <c r="H22" s="20">
        <f t="shared" si="1"/>
        <v>0.69593196035122029</v>
      </c>
      <c r="I22" s="28">
        <v>0.35426346708423034</v>
      </c>
      <c r="J22" s="3">
        <v>0.31836481442085157</v>
      </c>
      <c r="K22" s="5">
        <v>0.93415302761504038</v>
      </c>
      <c r="L22" s="45">
        <v>1.6916382035632855</v>
      </c>
      <c r="M22" s="43">
        <v>0.95</v>
      </c>
      <c r="N22" s="44">
        <v>0.73</v>
      </c>
      <c r="O22" s="16">
        <v>0.9</v>
      </c>
      <c r="P22" s="29">
        <f t="shared" si="2"/>
        <v>0.99351403278290107</v>
      </c>
    </row>
    <row r="23" spans="1:16" x14ac:dyDescent="0.3">
      <c r="A23" s="40" t="s">
        <v>5</v>
      </c>
      <c r="B23" s="25">
        <v>87</v>
      </c>
      <c r="C23" s="26">
        <v>1.1399466252895185</v>
      </c>
      <c r="D23" s="27">
        <v>0.2160815562842035</v>
      </c>
      <c r="E23" s="27">
        <v>0.15100904291527448</v>
      </c>
      <c r="F23" s="20">
        <f t="shared" si="0"/>
        <v>0.98065955845369868</v>
      </c>
      <c r="G23" s="22">
        <v>5.4499475670979222E-2</v>
      </c>
      <c r="H23" s="20">
        <f t="shared" si="1"/>
        <v>1.0371856315464538</v>
      </c>
      <c r="I23" s="28">
        <v>0.35224536524763223</v>
      </c>
      <c r="J23" s="3">
        <v>0.29063972014230982</v>
      </c>
      <c r="K23" s="5">
        <v>0.17951168590843572</v>
      </c>
      <c r="L23" s="42">
        <v>0.83508349013935756</v>
      </c>
      <c r="M23" s="43">
        <v>0.87</v>
      </c>
      <c r="N23" s="44">
        <v>0.83</v>
      </c>
      <c r="O23" s="16">
        <v>0.94</v>
      </c>
      <c r="P23" s="29">
        <f t="shared" si="2"/>
        <v>0.90245382433716226</v>
      </c>
    </row>
    <row r="24" spans="1:16" x14ac:dyDescent="0.3">
      <c r="A24" s="40" t="s">
        <v>55</v>
      </c>
      <c r="B24" s="25">
        <v>204</v>
      </c>
      <c r="C24" s="26">
        <v>1.0602529583141607</v>
      </c>
      <c r="D24" s="27">
        <v>0.30290369390034971</v>
      </c>
      <c r="E24" s="27">
        <v>0.17601562021654135</v>
      </c>
      <c r="F24" s="20">
        <f t="shared" si="0"/>
        <v>0.86361428435936727</v>
      </c>
      <c r="G24" s="22">
        <v>5.3135721528127046E-2</v>
      </c>
      <c r="H24" s="20">
        <f t="shared" si="1"/>
        <v>0.91207821859447347</v>
      </c>
      <c r="I24" s="28">
        <v>0.35788321288181252</v>
      </c>
      <c r="J24" s="3">
        <v>0.32260110470813497</v>
      </c>
      <c r="K24" s="5">
        <v>0.15663191426069736</v>
      </c>
      <c r="L24" s="45">
        <v>0.80454487396530072</v>
      </c>
      <c r="M24" s="43">
        <v>0.87</v>
      </c>
      <c r="N24" s="44">
        <v>0.85</v>
      </c>
      <c r="O24" s="16">
        <v>0.97</v>
      </c>
      <c r="P24" s="29">
        <f t="shared" si="2"/>
        <v>0.88132461851195498</v>
      </c>
    </row>
    <row r="25" spans="1:16" x14ac:dyDescent="0.3">
      <c r="A25" s="40" t="s">
        <v>6</v>
      </c>
      <c r="B25" s="25">
        <v>5</v>
      </c>
      <c r="C25" s="26">
        <v>0.5167763601477251</v>
      </c>
      <c r="D25" s="27">
        <v>0.88005892571345112</v>
      </c>
      <c r="E25" s="27">
        <v>9.4490252118084817E-2</v>
      </c>
      <c r="F25" s="20">
        <f t="shared" si="0"/>
        <v>0.31102246624482255</v>
      </c>
      <c r="G25" s="22">
        <v>6.8156206886485909E-2</v>
      </c>
      <c r="H25" s="20">
        <f t="shared" si="1"/>
        <v>0.333771033882859</v>
      </c>
      <c r="I25" s="28">
        <v>0.2755206203289613</v>
      </c>
      <c r="J25" s="3">
        <v>0.17473610459575475</v>
      </c>
      <c r="K25" s="5">
        <v>0.1604423864299257</v>
      </c>
      <c r="L25" s="42">
        <v>0.46943106929615552</v>
      </c>
      <c r="M25" s="43">
        <v>0.51</v>
      </c>
      <c r="N25" s="44">
        <v>0.54</v>
      </c>
      <c r="O25" s="16">
        <v>0.41</v>
      </c>
      <c r="P25" s="29">
        <f t="shared" si="2"/>
        <v>0.45264042063580295</v>
      </c>
    </row>
    <row r="26" spans="1:16" x14ac:dyDescent="0.3">
      <c r="A26" s="40" t="s">
        <v>7</v>
      </c>
      <c r="B26" s="25">
        <v>62</v>
      </c>
      <c r="C26" s="26">
        <v>1.0330263945024483</v>
      </c>
      <c r="D26" s="27">
        <v>0.29142783692012708</v>
      </c>
      <c r="E26" s="27">
        <v>0.12440940730054863</v>
      </c>
      <c r="F26" s="20">
        <f t="shared" si="0"/>
        <v>0.84739147514338942</v>
      </c>
      <c r="G26" s="22">
        <v>5.9319002841320585E-2</v>
      </c>
      <c r="H26" s="20">
        <f t="shared" si="1"/>
        <v>0.90082767452827228</v>
      </c>
      <c r="I26" s="28">
        <v>0.42344471681670454</v>
      </c>
      <c r="J26" s="3">
        <v>0.35606451487418261</v>
      </c>
      <c r="K26" s="5">
        <v>0.40588750783299055</v>
      </c>
      <c r="L26" s="45">
        <v>0.81442438843152742</v>
      </c>
      <c r="M26" s="43">
        <v>0.7</v>
      </c>
      <c r="N26" s="44">
        <v>0.75</v>
      </c>
      <c r="O26" s="16">
        <v>0.87</v>
      </c>
      <c r="P26" s="29">
        <f t="shared" si="2"/>
        <v>0.80705041259195998</v>
      </c>
    </row>
    <row r="27" spans="1:16" x14ac:dyDescent="0.3">
      <c r="A27" s="40" t="s">
        <v>8</v>
      </c>
      <c r="B27" s="25">
        <v>7</v>
      </c>
      <c r="C27" s="26">
        <v>1.0178076229711877</v>
      </c>
      <c r="D27" s="27">
        <v>0.49752969222234905</v>
      </c>
      <c r="E27" s="27">
        <v>0.17842582416978564</v>
      </c>
      <c r="F27" s="20">
        <f t="shared" si="0"/>
        <v>0.74076619850436454</v>
      </c>
      <c r="G27" s="22">
        <v>5.4652258223859725E-2</v>
      </c>
      <c r="H27" s="20">
        <f t="shared" si="1"/>
        <v>0.78359122867591202</v>
      </c>
      <c r="I27" s="28">
        <v>0.21292916828664171</v>
      </c>
      <c r="J27" s="3">
        <v>0.1739270564886907</v>
      </c>
      <c r="K27" s="5">
        <v>0.20906761804736287</v>
      </c>
      <c r="L27" s="42">
        <v>1.1797911541850805</v>
      </c>
      <c r="M27" s="43">
        <v>1.44</v>
      </c>
      <c r="N27" s="44">
        <v>1.08</v>
      </c>
      <c r="O27" s="16">
        <v>1.03</v>
      </c>
      <c r="P27" s="29">
        <f t="shared" si="2"/>
        <v>1.1026764765721986</v>
      </c>
    </row>
    <row r="28" spans="1:16" x14ac:dyDescent="0.3">
      <c r="A28" s="40" t="s">
        <v>9</v>
      </c>
      <c r="B28" s="25">
        <v>100</v>
      </c>
      <c r="C28" s="26">
        <v>1.1218934464476256</v>
      </c>
      <c r="D28" s="27">
        <v>0.18178770162572688</v>
      </c>
      <c r="E28" s="27">
        <v>0.12870814396396385</v>
      </c>
      <c r="F28" s="20">
        <f t="shared" si="0"/>
        <v>0.9870176648378004</v>
      </c>
      <c r="G28" s="22">
        <v>3.7317067276409578E-2</v>
      </c>
      <c r="H28" s="20">
        <f t="shared" si="1"/>
        <v>1.0252780342177283</v>
      </c>
      <c r="I28" s="28">
        <v>0.3877774245435951</v>
      </c>
      <c r="J28" s="3">
        <v>0.3390739232297762</v>
      </c>
      <c r="K28" s="5">
        <v>0.18341120456530122</v>
      </c>
      <c r="L28" s="45">
        <v>1.0361310409087618</v>
      </c>
      <c r="M28" s="43">
        <v>1.07</v>
      </c>
      <c r="N28" s="44">
        <v>0.89</v>
      </c>
      <c r="O28" s="16">
        <v>0.91</v>
      </c>
      <c r="P28" s="29">
        <f t="shared" si="2"/>
        <v>0.9862818150252981</v>
      </c>
    </row>
    <row r="29" spans="1:16" x14ac:dyDescent="0.3">
      <c r="A29" s="40" t="s">
        <v>56</v>
      </c>
      <c r="B29" s="25">
        <v>17</v>
      </c>
      <c r="C29" s="26">
        <v>1.188052838622758</v>
      </c>
      <c r="D29" s="27">
        <v>6.5302334963429645E-2</v>
      </c>
      <c r="E29" s="27">
        <v>8.1512044286666932E-2</v>
      </c>
      <c r="F29" s="20">
        <f t="shared" si="0"/>
        <v>1.1324627719829654</v>
      </c>
      <c r="G29" s="22">
        <v>0.1915282933422523</v>
      </c>
      <c r="H29" s="20">
        <f t="shared" si="1"/>
        <v>1.4007450881176893</v>
      </c>
      <c r="I29" s="28">
        <v>0.49899128863246839</v>
      </c>
      <c r="J29" s="3">
        <v>0.60189441543424438</v>
      </c>
      <c r="K29" s="5">
        <v>0.75169880802239386</v>
      </c>
      <c r="L29" s="42">
        <v>0.86353665999882523</v>
      </c>
      <c r="M29" s="43">
        <v>1.1000000000000001</v>
      </c>
      <c r="N29" s="44">
        <v>1.19</v>
      </c>
      <c r="O29" s="16">
        <v>1.95</v>
      </c>
      <c r="P29" s="29">
        <f t="shared" si="2"/>
        <v>1.3008563496233028</v>
      </c>
    </row>
    <row r="30" spans="1:16" x14ac:dyDescent="0.3">
      <c r="A30" s="40" t="s">
        <v>57</v>
      </c>
      <c r="B30" s="25">
        <v>229</v>
      </c>
      <c r="C30" s="26">
        <v>1.0148393578315011</v>
      </c>
      <c r="D30" s="27">
        <v>0.11648087500143381</v>
      </c>
      <c r="E30" s="27">
        <v>0.16940221568615837</v>
      </c>
      <c r="F30" s="20">
        <f t="shared" si="0"/>
        <v>0.93313527107728567</v>
      </c>
      <c r="G30" s="22">
        <v>6.4522533743436417E-2</v>
      </c>
      <c r="H30" s="20">
        <f t="shared" si="1"/>
        <v>0.99749625697703814</v>
      </c>
      <c r="I30" s="28">
        <v>0.32782190027250463</v>
      </c>
      <c r="J30" s="3">
        <v>0.31475783009859393</v>
      </c>
      <c r="K30" s="5">
        <v>0.27443882189990404</v>
      </c>
      <c r="L30" s="45">
        <v>1.0373522679039773</v>
      </c>
      <c r="M30" s="43">
        <v>0.99</v>
      </c>
      <c r="N30" s="44">
        <v>0.91</v>
      </c>
      <c r="O30" s="16">
        <v>0.97</v>
      </c>
      <c r="P30" s="29">
        <f t="shared" si="2"/>
        <v>0.98096970497620306</v>
      </c>
    </row>
    <row r="31" spans="1:16" x14ac:dyDescent="0.3">
      <c r="A31" s="40" t="s">
        <v>10</v>
      </c>
      <c r="B31" s="25">
        <v>39</v>
      </c>
      <c r="C31" s="26">
        <v>1.1442875452205039</v>
      </c>
      <c r="D31" s="27">
        <v>0.30614202539229907</v>
      </c>
      <c r="E31" s="27">
        <v>0.11134381025921125</v>
      </c>
      <c r="F31" s="20">
        <f t="shared" si="0"/>
        <v>0.93021906028880408</v>
      </c>
      <c r="G31" s="22">
        <v>8.5387183094826055E-2</v>
      </c>
      <c r="H31" s="20">
        <f t="shared" si="1"/>
        <v>1.0170632240169539</v>
      </c>
      <c r="I31" s="28">
        <v>0.37017765694357913</v>
      </c>
      <c r="J31" s="3">
        <v>0.32302979521546382</v>
      </c>
      <c r="K31" s="5">
        <v>0.33819566715907784</v>
      </c>
      <c r="L31" s="42">
        <v>1.0341827630870628</v>
      </c>
      <c r="M31" s="43">
        <v>1.38</v>
      </c>
      <c r="N31" s="44">
        <v>0.93</v>
      </c>
      <c r="O31" s="16">
        <v>0.99</v>
      </c>
      <c r="P31" s="29">
        <f t="shared" si="2"/>
        <v>1.0702491974208033</v>
      </c>
    </row>
    <row r="32" spans="1:16" x14ac:dyDescent="0.3">
      <c r="A32" s="40" t="s">
        <v>58</v>
      </c>
      <c r="B32" s="25">
        <v>119</v>
      </c>
      <c r="C32" s="26">
        <v>1.1929873090876599</v>
      </c>
      <c r="D32" s="27">
        <v>0.58530785045146838</v>
      </c>
      <c r="E32" s="27">
        <v>0.14032664848622742</v>
      </c>
      <c r="F32" s="20">
        <f t="shared" si="0"/>
        <v>0.82847726814154643</v>
      </c>
      <c r="G32" s="22">
        <v>0.10101907244235282</v>
      </c>
      <c r="H32" s="20">
        <f t="shared" si="1"/>
        <v>0.92157379844793241</v>
      </c>
      <c r="I32" s="28">
        <v>0.37652486096195059</v>
      </c>
      <c r="J32" s="3">
        <v>0.29773930780935076</v>
      </c>
      <c r="K32" s="5">
        <v>0.35306004165643917</v>
      </c>
      <c r="L32" s="45">
        <v>0.79284409819627144</v>
      </c>
      <c r="M32" s="43">
        <v>0.94</v>
      </c>
      <c r="N32" s="44">
        <v>0.92</v>
      </c>
      <c r="O32" s="16">
        <v>0.95</v>
      </c>
      <c r="P32" s="29">
        <f t="shared" si="2"/>
        <v>0.90488357932884078</v>
      </c>
    </row>
    <row r="33" spans="1:16" x14ac:dyDescent="0.3">
      <c r="A33" s="40" t="s">
        <v>59</v>
      </c>
      <c r="B33" s="25">
        <v>68</v>
      </c>
      <c r="C33" s="26">
        <v>1.2682721875988752</v>
      </c>
      <c r="D33" s="27">
        <v>0.49184288923341973</v>
      </c>
      <c r="E33" s="27">
        <v>0.12816386713168149</v>
      </c>
      <c r="F33" s="20">
        <f t="shared" si="0"/>
        <v>0.92593651391678389</v>
      </c>
      <c r="G33" s="22">
        <v>8.9567156930226072E-2</v>
      </c>
      <c r="H33" s="20">
        <f t="shared" si="1"/>
        <v>1.0170289011045945</v>
      </c>
      <c r="I33" s="28">
        <v>0.36565292356952306</v>
      </c>
      <c r="J33" s="3">
        <v>0.26277206577972662</v>
      </c>
      <c r="K33" s="5">
        <v>0.30984962760483054</v>
      </c>
      <c r="L33" s="42">
        <v>0.91779951619384181</v>
      </c>
      <c r="M33" s="43">
        <v>1</v>
      </c>
      <c r="N33" s="44">
        <v>0.82</v>
      </c>
      <c r="O33" s="16">
        <v>0.97</v>
      </c>
      <c r="P33" s="29">
        <f t="shared" si="2"/>
        <v>0.94496568345968723</v>
      </c>
    </row>
    <row r="34" spans="1:16" x14ac:dyDescent="0.3">
      <c r="A34" s="40" t="s">
        <v>60</v>
      </c>
      <c r="B34" s="25">
        <v>239</v>
      </c>
      <c r="C34" s="26">
        <v>1.2426420300249899</v>
      </c>
      <c r="D34" s="27">
        <v>0.1356070478644551</v>
      </c>
      <c r="E34" s="27">
        <v>1.7319842573810716E-2</v>
      </c>
      <c r="F34" s="20">
        <f t="shared" si="0"/>
        <v>1.1276900250107293</v>
      </c>
      <c r="G34" s="22">
        <v>9.0703747183893485E-2</v>
      </c>
      <c r="H34" s="20">
        <f t="shared" si="1"/>
        <v>1.2401788982614341</v>
      </c>
      <c r="I34" s="28">
        <v>0.53211682420159612</v>
      </c>
      <c r="J34" s="3">
        <v>0.47486739374725162</v>
      </c>
      <c r="K34" s="5" t="s">
        <v>147</v>
      </c>
      <c r="L34" s="45">
        <v>1.3117926546575827</v>
      </c>
      <c r="M34" s="43">
        <v>1.51</v>
      </c>
      <c r="N34" s="44">
        <v>1.03</v>
      </c>
      <c r="O34" s="16">
        <v>1.0900000000000001</v>
      </c>
      <c r="P34" s="29">
        <f t="shared" si="2"/>
        <v>1.2363943105838033</v>
      </c>
    </row>
    <row r="35" spans="1:16" x14ac:dyDescent="0.3">
      <c r="A35" s="40" t="s">
        <v>61</v>
      </c>
      <c r="B35" s="25">
        <v>136</v>
      </c>
      <c r="C35" s="26">
        <v>1.016405000269593</v>
      </c>
      <c r="D35" s="27">
        <v>0.16324633171760788</v>
      </c>
      <c r="E35" s="27">
        <v>7.5104270371911433E-2</v>
      </c>
      <c r="F35" s="20">
        <f t="shared" si="0"/>
        <v>0.90531209967597759</v>
      </c>
      <c r="G35" s="22">
        <v>2.5027878648474892E-2</v>
      </c>
      <c r="H35" s="20">
        <f t="shared" si="1"/>
        <v>0.92855178096889224</v>
      </c>
      <c r="I35" s="28">
        <v>0.47829358164374108</v>
      </c>
      <c r="J35" s="3">
        <v>0.41186289628145495</v>
      </c>
      <c r="K35" s="5">
        <v>0.12548907507756105</v>
      </c>
      <c r="L35" s="42">
        <v>1.0664674077951128</v>
      </c>
      <c r="M35" s="43">
        <v>1.02</v>
      </c>
      <c r="N35" s="44">
        <v>0.83</v>
      </c>
      <c r="O35" s="16">
        <v>0.88</v>
      </c>
      <c r="P35" s="29">
        <f t="shared" si="2"/>
        <v>0.94500383775280095</v>
      </c>
    </row>
    <row r="36" spans="1:16" x14ac:dyDescent="0.3">
      <c r="A36" s="40" t="s">
        <v>62</v>
      </c>
      <c r="B36" s="25">
        <v>20</v>
      </c>
      <c r="C36" s="26">
        <v>0.85300611088532707</v>
      </c>
      <c r="D36" s="27">
        <v>0.55821830141386142</v>
      </c>
      <c r="E36" s="27">
        <v>0.13492815785700327</v>
      </c>
      <c r="F36" s="20">
        <f t="shared" si="0"/>
        <v>0.6008724158244807</v>
      </c>
      <c r="G36" s="22">
        <v>5.7338891021412708E-2</v>
      </c>
      <c r="H36" s="20">
        <f t="shared" si="1"/>
        <v>0.63742145517762061</v>
      </c>
      <c r="I36" s="28">
        <v>0.36395309539993781</v>
      </c>
      <c r="J36" s="3">
        <v>0.3100223741382474</v>
      </c>
      <c r="K36" s="5">
        <v>0.8544269164749666</v>
      </c>
      <c r="L36" s="45">
        <v>0.88930234559862631</v>
      </c>
      <c r="M36" s="43">
        <v>0.57999999999999996</v>
      </c>
      <c r="N36" s="44">
        <v>0.61</v>
      </c>
      <c r="O36" s="16">
        <v>0.6</v>
      </c>
      <c r="P36" s="29">
        <f t="shared" si="2"/>
        <v>0.66334476015524935</v>
      </c>
    </row>
    <row r="37" spans="1:16" x14ac:dyDescent="0.3">
      <c r="A37" s="40" t="s">
        <v>11</v>
      </c>
      <c r="B37" s="25">
        <v>154</v>
      </c>
      <c r="C37" s="26">
        <v>1.3353991271104295</v>
      </c>
      <c r="D37" s="27">
        <v>0.1666485331149816</v>
      </c>
      <c r="E37" s="27">
        <v>9.6857993428688519E-2</v>
      </c>
      <c r="F37" s="20">
        <f t="shared" si="0"/>
        <v>1.1867369434460562</v>
      </c>
      <c r="G37" s="22">
        <v>5.7595438805977589E-2</v>
      </c>
      <c r="H37" s="20">
        <f t="shared" si="1"/>
        <v>1.2592648553636729</v>
      </c>
      <c r="I37" s="28">
        <v>0.43111575076140929</v>
      </c>
      <c r="J37" s="3">
        <v>0.37692727251587366</v>
      </c>
      <c r="K37" s="5">
        <v>0.11047291889858192</v>
      </c>
      <c r="L37" s="42">
        <v>1.1857163167952267</v>
      </c>
      <c r="M37" s="43">
        <v>1.19</v>
      </c>
      <c r="N37" s="44">
        <v>1.1599999999999999</v>
      </c>
      <c r="O37" s="16">
        <v>1.24</v>
      </c>
      <c r="P37" s="29">
        <f t="shared" si="2"/>
        <v>1.2069962344317799</v>
      </c>
    </row>
    <row r="38" spans="1:16" x14ac:dyDescent="0.3">
      <c r="A38" s="40" t="s">
        <v>63</v>
      </c>
      <c r="B38" s="25">
        <v>19</v>
      </c>
      <c r="C38" s="26">
        <v>1.0857106713161779</v>
      </c>
      <c r="D38" s="27">
        <v>9.1574780148257248E-2</v>
      </c>
      <c r="E38" s="27">
        <v>0.11187747735439224</v>
      </c>
      <c r="F38" s="20">
        <f t="shared" si="0"/>
        <v>1.0157871713201649</v>
      </c>
      <c r="G38" s="22">
        <v>5.9512388169675308E-2</v>
      </c>
      <c r="H38" s="20">
        <f t="shared" si="1"/>
        <v>1.0800643820744182</v>
      </c>
      <c r="I38" s="28">
        <v>0.44323478151789325</v>
      </c>
      <c r="J38" s="3">
        <v>0.36046829216866766</v>
      </c>
      <c r="K38" s="5">
        <v>0.35328232818841032</v>
      </c>
      <c r="L38" s="45">
        <v>1.4554682295984591</v>
      </c>
      <c r="M38" s="43">
        <v>1.38</v>
      </c>
      <c r="N38" s="44">
        <v>1.23</v>
      </c>
      <c r="O38" s="16">
        <v>1.27</v>
      </c>
      <c r="P38" s="29">
        <f t="shared" si="2"/>
        <v>1.2831065223345752</v>
      </c>
    </row>
    <row r="39" spans="1:16" x14ac:dyDescent="0.3">
      <c r="A39" s="40" t="s">
        <v>64</v>
      </c>
      <c r="B39" s="25">
        <v>157</v>
      </c>
      <c r="C39" s="26">
        <v>1.2062312587271709</v>
      </c>
      <c r="D39" s="27">
        <v>0.14316798763858607</v>
      </c>
      <c r="E39" s="27">
        <v>0.11559441753403907</v>
      </c>
      <c r="F39" s="20">
        <f t="shared" si="0"/>
        <v>1.0890304779137694</v>
      </c>
      <c r="G39" s="22">
        <v>4.4222191332092771E-2</v>
      </c>
      <c r="H39" s="20">
        <f t="shared" si="1"/>
        <v>1.1394180405083687</v>
      </c>
      <c r="I39" s="28">
        <v>0.40115056241734931</v>
      </c>
      <c r="J39" s="3">
        <v>0.36342348225617638</v>
      </c>
      <c r="K39" s="5">
        <v>0.16854583355808472</v>
      </c>
      <c r="L39" s="42">
        <v>1.1578511690146009</v>
      </c>
      <c r="M39" s="43">
        <v>1.2</v>
      </c>
      <c r="N39" s="44">
        <v>0.95</v>
      </c>
      <c r="O39" s="16">
        <v>1.01</v>
      </c>
      <c r="P39" s="29">
        <f t="shared" si="2"/>
        <v>1.091453841904594</v>
      </c>
    </row>
    <row r="40" spans="1:16" x14ac:dyDescent="0.3">
      <c r="A40" s="40" t="s">
        <v>65</v>
      </c>
      <c r="B40" s="25">
        <v>160</v>
      </c>
      <c r="C40" s="26">
        <v>1.005871208487465</v>
      </c>
      <c r="D40" s="27">
        <v>0.77300638493606633</v>
      </c>
      <c r="E40" s="27">
        <v>0.15190262755494865</v>
      </c>
      <c r="F40" s="20">
        <f t="shared" si="0"/>
        <v>0.636196948007551</v>
      </c>
      <c r="G40" s="22">
        <v>0.1730736041386948</v>
      </c>
      <c r="H40" s="20">
        <f t="shared" si="1"/>
        <v>0.76935136088491241</v>
      </c>
      <c r="I40" s="28">
        <v>0.35778648231133042</v>
      </c>
      <c r="J40" s="3">
        <v>0.30141114708089034</v>
      </c>
      <c r="K40" s="5">
        <v>0.16636769303594562</v>
      </c>
      <c r="L40" s="45">
        <v>0.78111948448398583</v>
      </c>
      <c r="M40" s="43">
        <v>0.81</v>
      </c>
      <c r="N40" s="44">
        <v>0.74</v>
      </c>
      <c r="O40" s="16">
        <v>0.84</v>
      </c>
      <c r="P40" s="29">
        <f t="shared" si="2"/>
        <v>0.7880941690737796</v>
      </c>
    </row>
    <row r="41" spans="1:16" x14ac:dyDescent="0.3">
      <c r="A41" s="40" t="s">
        <v>12</v>
      </c>
      <c r="B41" s="25">
        <v>200</v>
      </c>
      <c r="C41" s="26">
        <v>1.0051542736144723</v>
      </c>
      <c r="D41" s="27">
        <v>0.30179606487636479</v>
      </c>
      <c r="E41" s="27">
        <v>6.9537977051189637E-2</v>
      </c>
      <c r="F41" s="20">
        <f t="shared" si="0"/>
        <v>0.8192900494542672</v>
      </c>
      <c r="G41" s="22">
        <v>8.5944918075493731E-2</v>
      </c>
      <c r="H41" s="20">
        <f t="shared" si="1"/>
        <v>0.89632459318456492</v>
      </c>
      <c r="I41" s="28">
        <v>0.43385154357496553</v>
      </c>
      <c r="J41" s="3">
        <v>0.41271583307078302</v>
      </c>
      <c r="K41" s="5">
        <v>0.58975367716312421</v>
      </c>
      <c r="L41" s="42">
        <v>1.0376041024713476</v>
      </c>
      <c r="M41" s="43">
        <v>1.04</v>
      </c>
      <c r="N41" s="44">
        <v>0.86</v>
      </c>
      <c r="O41" s="16">
        <v>0.93</v>
      </c>
      <c r="P41" s="29">
        <f t="shared" si="2"/>
        <v>0.95278573913118247</v>
      </c>
    </row>
    <row r="42" spans="1:16" x14ac:dyDescent="0.3">
      <c r="A42" s="40" t="s">
        <v>66</v>
      </c>
      <c r="B42" s="25">
        <v>54</v>
      </c>
      <c r="C42" s="26">
        <v>1.1692766676861863</v>
      </c>
      <c r="D42" s="27">
        <v>0.36809388383469016</v>
      </c>
      <c r="E42" s="27">
        <v>0.12702705411725759</v>
      </c>
      <c r="F42" s="20">
        <f t="shared" si="0"/>
        <v>0.91586134030322219</v>
      </c>
      <c r="G42" s="22">
        <v>0.11877644221417294</v>
      </c>
      <c r="H42" s="20">
        <f t="shared" si="1"/>
        <v>1.0393064645303247</v>
      </c>
      <c r="I42" s="28">
        <v>0.3896239201887487</v>
      </c>
      <c r="J42" s="3">
        <v>0.37622058176273016</v>
      </c>
      <c r="K42" s="5">
        <v>0.41056756263904248</v>
      </c>
      <c r="L42" s="45">
        <v>0.76939537430157101</v>
      </c>
      <c r="M42" s="43">
        <v>0.8</v>
      </c>
      <c r="N42" s="44">
        <v>0.82</v>
      </c>
      <c r="O42" s="16">
        <v>0.94</v>
      </c>
      <c r="P42" s="29">
        <f t="shared" si="2"/>
        <v>0.87374036776637909</v>
      </c>
    </row>
    <row r="43" spans="1:16" x14ac:dyDescent="0.3">
      <c r="A43" s="40" t="s">
        <v>67</v>
      </c>
      <c r="B43" s="25">
        <v>50</v>
      </c>
      <c r="C43" s="26">
        <v>0.83205842043889688</v>
      </c>
      <c r="D43" s="27">
        <v>0.69543126654999865</v>
      </c>
      <c r="E43" s="27">
        <v>0.14286140837940345</v>
      </c>
      <c r="F43" s="20">
        <f t="shared" si="0"/>
        <v>0.54641623058256117</v>
      </c>
      <c r="G43" s="22">
        <v>7.7413806420228673E-2</v>
      </c>
      <c r="H43" s="20">
        <f t="shared" si="1"/>
        <v>0.59226577894297883</v>
      </c>
      <c r="I43" s="28">
        <v>0.33834329471180624</v>
      </c>
      <c r="J43" s="3">
        <v>0.30233813943957166</v>
      </c>
      <c r="K43" s="5">
        <v>0.23400644282563784</v>
      </c>
      <c r="L43" s="42">
        <v>0.4252749362401379</v>
      </c>
      <c r="M43" s="43">
        <v>0.45</v>
      </c>
      <c r="N43" s="44">
        <v>0.43</v>
      </c>
      <c r="O43" s="16">
        <v>0.55000000000000004</v>
      </c>
      <c r="P43" s="29">
        <f t="shared" si="2"/>
        <v>0.48950814303662327</v>
      </c>
    </row>
    <row r="44" spans="1:16" x14ac:dyDescent="0.3">
      <c r="A44" s="40" t="s">
        <v>68</v>
      </c>
      <c r="B44" s="25">
        <v>139</v>
      </c>
      <c r="C44" s="26">
        <v>0.96011443692248988</v>
      </c>
      <c r="D44" s="27">
        <v>6.4589125125537628</v>
      </c>
      <c r="E44" s="27">
        <v>0.12488639307044469</v>
      </c>
      <c r="F44" s="20">
        <f t="shared" si="0"/>
        <v>0.16397736239019159</v>
      </c>
      <c r="G44" s="22">
        <v>0.34191354766958704</v>
      </c>
      <c r="H44" s="20">
        <f t="shared" si="1"/>
        <v>0.24917297994741519</v>
      </c>
      <c r="I44" s="28">
        <v>0.37397630756018513</v>
      </c>
      <c r="J44" s="3">
        <v>0.33922291177798891</v>
      </c>
      <c r="K44" s="5">
        <v>0.56394407006184366</v>
      </c>
      <c r="L44" s="45">
        <v>0.23220844152609429</v>
      </c>
      <c r="M44" s="43">
        <v>0.26</v>
      </c>
      <c r="N44" s="44">
        <v>0.27</v>
      </c>
      <c r="O44" s="16">
        <v>0.33</v>
      </c>
      <c r="P44" s="29">
        <f t="shared" si="2"/>
        <v>0.26827628429470191</v>
      </c>
    </row>
    <row r="45" spans="1:16" x14ac:dyDescent="0.3">
      <c r="A45" s="40" t="s">
        <v>13</v>
      </c>
      <c r="B45" s="25">
        <v>167</v>
      </c>
      <c r="C45" s="26">
        <v>0.76988206812132143</v>
      </c>
      <c r="D45" s="27">
        <v>0.23487310102159148</v>
      </c>
      <c r="E45" s="27">
        <v>0.12518697479295179</v>
      </c>
      <c r="F45" s="20">
        <f t="shared" si="0"/>
        <v>0.6543533030508063</v>
      </c>
      <c r="G45" s="22">
        <v>3.1904975284414328E-2</v>
      </c>
      <c r="H45" s="20">
        <f t="shared" si="1"/>
        <v>0.67591846496995189</v>
      </c>
      <c r="I45" s="28">
        <v>0.35776202105919513</v>
      </c>
      <c r="J45" s="3">
        <v>0.29680864890442626</v>
      </c>
      <c r="K45" s="5">
        <v>8.4313683506128959E-2</v>
      </c>
      <c r="L45" s="42">
        <v>0.62737445040962714</v>
      </c>
      <c r="M45" s="43">
        <v>0.63</v>
      </c>
      <c r="N45" s="44">
        <v>0.6</v>
      </c>
      <c r="O45" s="16">
        <v>0.64</v>
      </c>
      <c r="P45" s="29">
        <f t="shared" si="2"/>
        <v>0.63465858307591583</v>
      </c>
    </row>
    <row r="46" spans="1:16" x14ac:dyDescent="0.3">
      <c r="A46" s="40" t="s">
        <v>69</v>
      </c>
      <c r="B46" s="25">
        <v>15</v>
      </c>
      <c r="C46" s="26">
        <v>0.79913018903645061</v>
      </c>
      <c r="D46" s="27">
        <v>3.8793986879958897</v>
      </c>
      <c r="E46" s="27">
        <v>0.21034483890606867</v>
      </c>
      <c r="F46" s="20">
        <f t="shared" si="0"/>
        <v>0.20406047129739341</v>
      </c>
      <c r="G46" s="22">
        <v>6.9474475769773836E-2</v>
      </c>
      <c r="H46" s="20">
        <f t="shared" si="1"/>
        <v>0.21929594189928503</v>
      </c>
      <c r="I46" s="28">
        <v>0.34595580152446487</v>
      </c>
      <c r="J46" s="3">
        <v>0.28167800529308856</v>
      </c>
      <c r="K46" s="5">
        <v>0.23185659701414441</v>
      </c>
      <c r="L46" s="45">
        <v>0.140132772981305</v>
      </c>
      <c r="M46" s="43">
        <v>0.17</v>
      </c>
      <c r="N46" s="44">
        <v>0.18</v>
      </c>
      <c r="O46" s="16">
        <v>0.24</v>
      </c>
      <c r="P46" s="29">
        <f t="shared" si="2"/>
        <v>0.18988574297611799</v>
      </c>
    </row>
    <row r="47" spans="1:16" x14ac:dyDescent="0.3">
      <c r="A47" s="40" t="s">
        <v>14</v>
      </c>
      <c r="B47" s="25">
        <v>50</v>
      </c>
      <c r="C47" s="26">
        <v>1.0375705052474478</v>
      </c>
      <c r="D47" s="27">
        <v>0.60701019563455205</v>
      </c>
      <c r="E47" s="27">
        <v>0.14415706912694465</v>
      </c>
      <c r="F47" s="20">
        <f t="shared" si="0"/>
        <v>0.71247541069776776</v>
      </c>
      <c r="G47" s="22">
        <v>0.13169498632342433</v>
      </c>
      <c r="H47" s="20">
        <f t="shared" si="1"/>
        <v>0.82053587100805225</v>
      </c>
      <c r="I47" s="28">
        <v>0.39864972642403323</v>
      </c>
      <c r="J47" s="3">
        <v>0.29680532859310971</v>
      </c>
      <c r="K47" s="5">
        <v>0.21500629355533651</v>
      </c>
      <c r="L47" s="42">
        <v>0.74492265333589047</v>
      </c>
      <c r="M47" s="43">
        <v>0.93</v>
      </c>
      <c r="N47" s="44">
        <v>0.96</v>
      </c>
      <c r="O47" s="16">
        <v>0.95</v>
      </c>
      <c r="P47" s="29">
        <f t="shared" si="2"/>
        <v>0.88109170486878852</v>
      </c>
    </row>
    <row r="48" spans="1:16" x14ac:dyDescent="0.3">
      <c r="A48" s="40" t="s">
        <v>70</v>
      </c>
      <c r="B48" s="25">
        <v>63</v>
      </c>
      <c r="C48" s="26">
        <v>0.90884450720465582</v>
      </c>
      <c r="D48" s="27">
        <v>0.58780008499249425</v>
      </c>
      <c r="E48" s="27">
        <v>0.10631450853460842</v>
      </c>
      <c r="F48" s="20">
        <f t="shared" si="0"/>
        <v>0.63033251266046453</v>
      </c>
      <c r="G48" s="22">
        <v>7.5940179713163705E-2</v>
      </c>
      <c r="H48" s="20">
        <f t="shared" si="1"/>
        <v>0.68213388226836202</v>
      </c>
      <c r="I48" s="28">
        <v>0.39149138860593929</v>
      </c>
      <c r="J48" s="3">
        <v>0.30801700541486204</v>
      </c>
      <c r="K48" s="5">
        <v>0.74668204439019037</v>
      </c>
      <c r="L48" s="45">
        <v>0.51851818697547036</v>
      </c>
      <c r="M48" s="43">
        <v>0.6</v>
      </c>
      <c r="N48" s="44">
        <v>0.72</v>
      </c>
      <c r="O48" s="16">
        <v>0.68</v>
      </c>
      <c r="P48" s="29">
        <f t="shared" si="2"/>
        <v>0.64013041384876646</v>
      </c>
    </row>
    <row r="49" spans="1:16" x14ac:dyDescent="0.3">
      <c r="A49" s="40" t="s">
        <v>71</v>
      </c>
      <c r="B49" s="25">
        <v>196</v>
      </c>
      <c r="C49" s="26">
        <v>1.1800267996464104</v>
      </c>
      <c r="D49" s="27">
        <v>0.20495396862729789</v>
      </c>
      <c r="E49" s="27">
        <v>6.7322954678692717E-2</v>
      </c>
      <c r="F49" s="20">
        <f t="shared" si="0"/>
        <v>1.0224969358017173</v>
      </c>
      <c r="G49" s="22">
        <v>3.2104746128549883E-2</v>
      </c>
      <c r="H49" s="20">
        <f t="shared" si="1"/>
        <v>1.0564128005709996</v>
      </c>
      <c r="I49" s="28">
        <v>0.48854613401456104</v>
      </c>
      <c r="J49" s="3">
        <v>0.4207927006581868</v>
      </c>
      <c r="K49" s="5">
        <v>0.23537328815881742</v>
      </c>
      <c r="L49" s="42">
        <v>1.1488733376027416</v>
      </c>
      <c r="M49" s="43">
        <v>1.1399999999999999</v>
      </c>
      <c r="N49" s="44">
        <v>0.89</v>
      </c>
      <c r="O49" s="16">
        <v>0.89</v>
      </c>
      <c r="P49" s="29">
        <f t="shared" si="2"/>
        <v>1.025057227634748</v>
      </c>
    </row>
    <row r="50" spans="1:16" x14ac:dyDescent="0.3">
      <c r="A50" s="40" t="s">
        <v>72</v>
      </c>
      <c r="B50" s="25">
        <v>44</v>
      </c>
      <c r="C50" s="26">
        <v>0.85364364937817805</v>
      </c>
      <c r="D50" s="27">
        <v>0.88508759720563168</v>
      </c>
      <c r="E50" s="27">
        <v>0.17831189337994102</v>
      </c>
      <c r="F50" s="20">
        <f t="shared" si="0"/>
        <v>0.51260026397234426</v>
      </c>
      <c r="G50" s="22">
        <v>4.7023444918891343E-2</v>
      </c>
      <c r="H50" s="20">
        <f t="shared" si="1"/>
        <v>0.53789388756653767</v>
      </c>
      <c r="I50" s="28">
        <v>0.37607604475589046</v>
      </c>
      <c r="J50" s="3">
        <v>0.27735717651938341</v>
      </c>
      <c r="K50" s="5">
        <v>0.12768288312141607</v>
      </c>
      <c r="L50" s="45">
        <v>0.69507793395915485</v>
      </c>
      <c r="M50" s="43">
        <v>0.63</v>
      </c>
      <c r="N50" s="44">
        <v>0.52</v>
      </c>
      <c r="O50" s="16">
        <v>0.56000000000000005</v>
      </c>
      <c r="P50" s="29">
        <f t="shared" si="2"/>
        <v>0.58859436430513845</v>
      </c>
    </row>
    <row r="51" spans="1:16" x14ac:dyDescent="0.3">
      <c r="A51" s="40" t="s">
        <v>73</v>
      </c>
      <c r="B51" s="25">
        <v>102</v>
      </c>
      <c r="C51" s="26">
        <v>1.2019992995594782</v>
      </c>
      <c r="D51" s="27">
        <v>0.13290318602881998</v>
      </c>
      <c r="E51" s="27">
        <v>9.0932815649644269E-2</v>
      </c>
      <c r="F51" s="20">
        <f t="shared" si="0"/>
        <v>1.0928226802363579</v>
      </c>
      <c r="G51" s="22">
        <v>4.3816995397911514E-2</v>
      </c>
      <c r="H51" s="20">
        <f t="shared" si="1"/>
        <v>1.1429011757965009</v>
      </c>
      <c r="I51" s="28">
        <v>0.42412716337889733</v>
      </c>
      <c r="J51" s="3">
        <v>0.38853188970479857</v>
      </c>
      <c r="K51" s="5">
        <v>0.41754488772114168</v>
      </c>
      <c r="L51" s="42">
        <v>0.96017432739356623</v>
      </c>
      <c r="M51" s="43">
        <v>1.03</v>
      </c>
      <c r="N51" s="44">
        <v>0.82</v>
      </c>
      <c r="O51" s="16">
        <v>0.85</v>
      </c>
      <c r="P51" s="29">
        <f t="shared" si="2"/>
        <v>0.96061510063801347</v>
      </c>
    </row>
    <row r="52" spans="1:16" x14ac:dyDescent="0.3">
      <c r="A52" s="40" t="s">
        <v>15</v>
      </c>
      <c r="B52" s="25">
        <v>42</v>
      </c>
      <c r="C52" s="26">
        <v>1.1421891195356875</v>
      </c>
      <c r="D52" s="27">
        <v>0.21127922079458178</v>
      </c>
      <c r="E52" s="27">
        <v>0.15860498018694094</v>
      </c>
      <c r="F52" s="20">
        <f t="shared" si="0"/>
        <v>0.98564963414014051</v>
      </c>
      <c r="G52" s="22">
        <v>0.18745683643095498</v>
      </c>
      <c r="H52" s="20">
        <f t="shared" si="1"/>
        <v>1.2130427998566085</v>
      </c>
      <c r="I52" s="28">
        <v>0.40147109423298472</v>
      </c>
      <c r="J52" s="3">
        <v>0.2686535768902486</v>
      </c>
      <c r="K52" s="5">
        <v>0.30343176794376614</v>
      </c>
      <c r="L52" s="45">
        <v>0.98364311408414551</v>
      </c>
      <c r="M52" s="43">
        <v>1.08</v>
      </c>
      <c r="N52" s="44">
        <v>1.1200000000000001</v>
      </c>
      <c r="O52" s="16">
        <v>1.32</v>
      </c>
      <c r="P52" s="29">
        <f t="shared" si="2"/>
        <v>1.1433371827881509</v>
      </c>
    </row>
    <row r="53" spans="1:16" x14ac:dyDescent="0.3">
      <c r="A53" s="40" t="s">
        <v>74</v>
      </c>
      <c r="B53" s="25">
        <v>29</v>
      </c>
      <c r="C53" s="26">
        <v>0.69402261510641705</v>
      </c>
      <c r="D53" s="27">
        <v>2.6722129405981616</v>
      </c>
      <c r="E53" s="27">
        <v>0.14443795526421546</v>
      </c>
      <c r="F53" s="20">
        <f t="shared" si="0"/>
        <v>0.23067173395020835</v>
      </c>
      <c r="G53" s="22">
        <v>6.4183024398481767E-2</v>
      </c>
      <c r="H53" s="20">
        <f t="shared" si="1"/>
        <v>0.24649235904482145</v>
      </c>
      <c r="I53" s="28">
        <v>0.377590992786979</v>
      </c>
      <c r="J53" s="3">
        <v>0.29723055322597863</v>
      </c>
      <c r="K53" s="5">
        <v>0.18409336913477281</v>
      </c>
      <c r="L53" s="42">
        <v>0.45585747263568149</v>
      </c>
      <c r="M53" s="43">
        <v>0.37</v>
      </c>
      <c r="N53" s="44">
        <v>0.35</v>
      </c>
      <c r="O53" s="16">
        <v>0.37</v>
      </c>
      <c r="P53" s="29">
        <f t="shared" si="2"/>
        <v>0.35846996633610057</v>
      </c>
    </row>
    <row r="54" spans="1:16" x14ac:dyDescent="0.3">
      <c r="A54" s="40" t="s">
        <v>16</v>
      </c>
      <c r="B54" s="25">
        <v>106</v>
      </c>
      <c r="C54" s="26">
        <v>1.2125379150186446</v>
      </c>
      <c r="D54" s="27">
        <v>0.40188612340249658</v>
      </c>
      <c r="E54" s="27">
        <v>9.5511507121297703E-2</v>
      </c>
      <c r="F54" s="20">
        <f t="shared" si="0"/>
        <v>0.93121877326385882</v>
      </c>
      <c r="G54" s="22">
        <v>8.3150722541518132E-2</v>
      </c>
      <c r="H54" s="20">
        <f t="shared" si="1"/>
        <v>1.0156726914212217</v>
      </c>
      <c r="I54" s="28">
        <v>0.38214025264134355</v>
      </c>
      <c r="J54" s="3">
        <v>0.37919555089756907</v>
      </c>
      <c r="K54" s="5">
        <v>0.84335402197892506</v>
      </c>
      <c r="L54" s="45">
        <v>0.66454135318520802</v>
      </c>
      <c r="M54" s="43">
        <v>0.69</v>
      </c>
      <c r="N54" s="44">
        <v>0.93</v>
      </c>
      <c r="O54" s="16">
        <v>1.1000000000000001</v>
      </c>
      <c r="P54" s="29">
        <f t="shared" si="2"/>
        <v>0.88004280892128595</v>
      </c>
    </row>
    <row r="55" spans="1:16" x14ac:dyDescent="0.3">
      <c r="A55" s="40" t="s">
        <v>17</v>
      </c>
      <c r="B55" s="25">
        <v>73</v>
      </c>
      <c r="C55" s="26">
        <v>0.86978354872365937</v>
      </c>
      <c r="D55" s="27">
        <v>0.17103808607432833</v>
      </c>
      <c r="E55" s="27">
        <v>0.11254413714972393</v>
      </c>
      <c r="F55" s="20">
        <f t="shared" si="0"/>
        <v>0.77069571725961128</v>
      </c>
      <c r="G55" s="22">
        <v>2.4854244064629705E-2</v>
      </c>
      <c r="H55" s="20">
        <f t="shared" si="1"/>
        <v>0.79033899554877474</v>
      </c>
      <c r="I55" s="28">
        <v>0.41420935530997754</v>
      </c>
      <c r="J55" s="3">
        <v>0.34335200196180082</v>
      </c>
      <c r="K55" s="5">
        <v>0.15852666488354045</v>
      </c>
      <c r="L55" s="42">
        <v>0.74343639512212689</v>
      </c>
      <c r="M55" s="43">
        <v>0.78</v>
      </c>
      <c r="N55" s="44">
        <v>0.73</v>
      </c>
      <c r="O55" s="16">
        <v>0.79</v>
      </c>
      <c r="P55" s="29">
        <f t="shared" si="2"/>
        <v>0.76675507813418031</v>
      </c>
    </row>
    <row r="56" spans="1:16" x14ac:dyDescent="0.3">
      <c r="A56" s="40" t="s">
        <v>18</v>
      </c>
      <c r="B56" s="25">
        <v>31</v>
      </c>
      <c r="C56" s="26">
        <v>1.2620617535216487</v>
      </c>
      <c r="D56" s="27">
        <v>0.24853532822316346</v>
      </c>
      <c r="E56" s="27">
        <v>0.13931932948774423</v>
      </c>
      <c r="F56" s="20">
        <f t="shared" si="0"/>
        <v>1.0633941906311684</v>
      </c>
      <c r="G56" s="22">
        <v>8.3848176453538717E-2</v>
      </c>
      <c r="H56" s="20">
        <f t="shared" si="1"/>
        <v>1.1607183037793078</v>
      </c>
      <c r="I56" s="28">
        <v>0.42689731337222225</v>
      </c>
      <c r="J56" s="3">
        <v>0.38319808101549435</v>
      </c>
      <c r="K56" s="5">
        <v>0.26102388013543376</v>
      </c>
      <c r="L56" s="45">
        <v>1.0305308376447726</v>
      </c>
      <c r="M56" s="43">
        <v>1.02</v>
      </c>
      <c r="N56" s="44">
        <v>1.04</v>
      </c>
      <c r="O56" s="16">
        <v>1.06</v>
      </c>
      <c r="P56" s="29">
        <f t="shared" si="2"/>
        <v>1.0622498282848163</v>
      </c>
    </row>
    <row r="57" spans="1:16" x14ac:dyDescent="0.3">
      <c r="A57" s="40" t="s">
        <v>75</v>
      </c>
      <c r="B57" s="25">
        <v>38</v>
      </c>
      <c r="C57" s="26">
        <v>0.94452411129546454</v>
      </c>
      <c r="D57" s="27">
        <v>0.46397505198044647</v>
      </c>
      <c r="E57" s="27">
        <v>0.17271562891717426</v>
      </c>
      <c r="F57" s="20">
        <f t="shared" si="0"/>
        <v>0.70028550359258912</v>
      </c>
      <c r="G57" s="22">
        <v>0.16558167342484817</v>
      </c>
      <c r="H57" s="20">
        <f t="shared" si="1"/>
        <v>0.83924990773739672</v>
      </c>
      <c r="I57" s="28">
        <v>0.23340488154543182</v>
      </c>
      <c r="J57" s="3">
        <v>0.20184270704026044</v>
      </c>
      <c r="K57" s="5">
        <v>0.11721040229693781</v>
      </c>
      <c r="L57" s="42">
        <v>0.87308653119746815</v>
      </c>
      <c r="M57" s="43">
        <v>0.79</v>
      </c>
      <c r="N57" s="44">
        <v>0.92</v>
      </c>
      <c r="O57" s="16">
        <v>0.96</v>
      </c>
      <c r="P57" s="29">
        <f t="shared" si="2"/>
        <v>0.87646728778697303</v>
      </c>
    </row>
    <row r="58" spans="1:16" x14ac:dyDescent="0.3">
      <c r="A58" s="40" t="s">
        <v>19</v>
      </c>
      <c r="B58" s="25">
        <v>15</v>
      </c>
      <c r="C58" s="26">
        <v>1.1158740713367665</v>
      </c>
      <c r="D58" s="27">
        <v>1.9007676258788317</v>
      </c>
      <c r="E58" s="27">
        <v>0.12968037300731877</v>
      </c>
      <c r="F58" s="20">
        <f t="shared" si="0"/>
        <v>0.45943298917491271</v>
      </c>
      <c r="G58" s="22">
        <v>0.22352142817063755</v>
      </c>
      <c r="H58" s="20">
        <f t="shared" si="1"/>
        <v>0.59168791753325667</v>
      </c>
      <c r="I58" s="28">
        <v>0.23954319290426734</v>
      </c>
      <c r="J58" s="3">
        <v>0.19851611706906525</v>
      </c>
      <c r="K58" s="5">
        <v>9.0182786600248879E-2</v>
      </c>
      <c r="L58" s="45">
        <v>0.66922228330136235</v>
      </c>
      <c r="M58" s="43">
        <v>0.8</v>
      </c>
      <c r="N58" s="44">
        <v>0.85</v>
      </c>
      <c r="O58" s="16">
        <v>0.69</v>
      </c>
      <c r="P58" s="29">
        <f t="shared" si="2"/>
        <v>0.72018204016692378</v>
      </c>
    </row>
    <row r="59" spans="1:16" x14ac:dyDescent="0.3">
      <c r="A59" s="40" t="s">
        <v>20</v>
      </c>
      <c r="B59" s="25">
        <v>17</v>
      </c>
      <c r="C59" s="26">
        <v>0.88089482031036437</v>
      </c>
      <c r="D59" s="27">
        <v>0.20952943542976174</v>
      </c>
      <c r="E59" s="27">
        <v>0.1194036494041011</v>
      </c>
      <c r="F59" s="20">
        <f t="shared" si="0"/>
        <v>0.7610300878700873</v>
      </c>
      <c r="G59" s="22">
        <v>3.6423059054008743E-2</v>
      </c>
      <c r="H59" s="20">
        <f t="shared" si="1"/>
        <v>0.78979690726403884</v>
      </c>
      <c r="I59" s="28">
        <v>0.29117548725702891</v>
      </c>
      <c r="J59" s="3">
        <v>0.24796203114552823</v>
      </c>
      <c r="K59" s="5">
        <v>0.21645563960163958</v>
      </c>
      <c r="L59" s="42">
        <v>0.6476632954528172</v>
      </c>
      <c r="M59" s="43">
        <v>0.68</v>
      </c>
      <c r="N59" s="44">
        <v>0.66</v>
      </c>
      <c r="O59" s="16">
        <v>0.76</v>
      </c>
      <c r="P59" s="29">
        <f t="shared" si="2"/>
        <v>0.70749204054337123</v>
      </c>
    </row>
    <row r="60" spans="1:16" x14ac:dyDescent="0.3">
      <c r="A60" s="40" t="s">
        <v>76</v>
      </c>
      <c r="B60" s="25">
        <v>385</v>
      </c>
      <c r="C60" s="26">
        <v>0.97450522330666356</v>
      </c>
      <c r="D60" s="27">
        <v>0.29459871593322234</v>
      </c>
      <c r="E60" s="27">
        <v>5.5551567327425298E-2</v>
      </c>
      <c r="F60" s="20">
        <f t="shared" si="0"/>
        <v>0.79782663160785638</v>
      </c>
      <c r="G60" s="22">
        <v>0.30941162898132396</v>
      </c>
      <c r="H60" s="20">
        <f t="shared" si="1"/>
        <v>1.1552853553427129</v>
      </c>
      <c r="I60" s="28">
        <v>0.32812340602747447</v>
      </c>
      <c r="J60" s="3">
        <v>0.32738960029089936</v>
      </c>
      <c r="K60" s="5">
        <v>0.39360327171192555</v>
      </c>
      <c r="L60" s="45">
        <v>1.0939852732860247</v>
      </c>
      <c r="M60" s="43">
        <v>0.91</v>
      </c>
      <c r="N60" s="44">
        <v>0.83</v>
      </c>
      <c r="O60" s="16">
        <v>0.91</v>
      </c>
      <c r="P60" s="29">
        <f t="shared" si="2"/>
        <v>0.97985412572574759</v>
      </c>
    </row>
    <row r="61" spans="1:16" x14ac:dyDescent="0.3">
      <c r="A61" s="40" t="s">
        <v>21</v>
      </c>
      <c r="B61" s="25">
        <v>221</v>
      </c>
      <c r="C61" s="26">
        <v>1.2422144630693726</v>
      </c>
      <c r="D61" s="27">
        <v>0.14979702058619807</v>
      </c>
      <c r="E61" s="27">
        <v>0.15713517426576415</v>
      </c>
      <c r="F61" s="20">
        <f t="shared" si="0"/>
        <v>1.1164944820550393</v>
      </c>
      <c r="G61" s="22">
        <v>6.6423940803736717E-2</v>
      </c>
      <c r="H61" s="20">
        <f t="shared" si="1"/>
        <v>1.1959330694665142</v>
      </c>
      <c r="I61" s="28">
        <v>0.35085623226730339</v>
      </c>
      <c r="J61" s="3">
        <v>0.32859135435652592</v>
      </c>
      <c r="K61" s="5">
        <v>9.6067615701731293E-2</v>
      </c>
      <c r="L61" s="42">
        <v>1.1175097940718703</v>
      </c>
      <c r="M61" s="43">
        <v>1.23</v>
      </c>
      <c r="N61" s="44">
        <v>1.01</v>
      </c>
      <c r="O61" s="16">
        <v>1.0900000000000001</v>
      </c>
      <c r="P61" s="29">
        <f t="shared" si="2"/>
        <v>1.1286885727076768</v>
      </c>
    </row>
    <row r="62" spans="1:16" x14ac:dyDescent="0.3">
      <c r="A62" s="40" t="s">
        <v>77</v>
      </c>
      <c r="B62" s="25">
        <v>117</v>
      </c>
      <c r="C62" s="26">
        <v>1.2460840348628248</v>
      </c>
      <c r="D62" s="27">
        <v>0.24917305237781301</v>
      </c>
      <c r="E62" s="27">
        <v>6.5159287023732693E-2</v>
      </c>
      <c r="F62" s="20">
        <f t="shared" si="0"/>
        <v>1.0495076929861955</v>
      </c>
      <c r="G62" s="22">
        <v>7.9571788453981468E-2</v>
      </c>
      <c r="H62" s="20">
        <f t="shared" si="1"/>
        <v>1.1402385105334458</v>
      </c>
      <c r="I62" s="28">
        <v>0.44611866141977963</v>
      </c>
      <c r="J62" s="3">
        <v>0.44361823570254127</v>
      </c>
      <c r="K62" s="5">
        <v>0.52756716324589625</v>
      </c>
      <c r="L62" s="45">
        <v>1.1602839500145723</v>
      </c>
      <c r="M62" s="43">
        <v>1.05</v>
      </c>
      <c r="N62" s="44">
        <v>0.98</v>
      </c>
      <c r="O62" s="16">
        <v>1.1599999999999999</v>
      </c>
      <c r="P62" s="29">
        <f t="shared" si="2"/>
        <v>1.0981044921096035</v>
      </c>
    </row>
    <row r="63" spans="1:16" x14ac:dyDescent="0.3">
      <c r="A63" s="40" t="s">
        <v>78</v>
      </c>
      <c r="B63" s="25">
        <v>26</v>
      </c>
      <c r="C63" s="26">
        <v>0.92745368698673258</v>
      </c>
      <c r="D63" s="27">
        <v>0.45155427052441421</v>
      </c>
      <c r="E63" s="27">
        <v>0.14278017549404526</v>
      </c>
      <c r="F63" s="20">
        <f t="shared" si="0"/>
        <v>0.69242242650055275</v>
      </c>
      <c r="G63" s="22">
        <v>5.2588627647295147E-2</v>
      </c>
      <c r="H63" s="20">
        <f t="shared" si="1"/>
        <v>0.73085720385756126</v>
      </c>
      <c r="I63" s="28">
        <v>0.39465146308540106</v>
      </c>
      <c r="J63" s="3">
        <v>0.35686466826944635</v>
      </c>
      <c r="K63" s="5">
        <v>0.17214833511550781</v>
      </c>
      <c r="L63" s="42">
        <v>0.70101101591143822</v>
      </c>
      <c r="M63" s="43">
        <v>0.92</v>
      </c>
      <c r="N63" s="44">
        <v>0.9</v>
      </c>
      <c r="O63" s="16">
        <v>0.96</v>
      </c>
      <c r="P63" s="29">
        <f t="shared" si="2"/>
        <v>0.84237364395379988</v>
      </c>
    </row>
    <row r="64" spans="1:16" x14ac:dyDescent="0.3">
      <c r="A64" s="40" t="s">
        <v>79</v>
      </c>
      <c r="B64" s="25">
        <v>13</v>
      </c>
      <c r="C64" s="26">
        <v>0.93528122241079403</v>
      </c>
      <c r="D64" s="27">
        <v>0.44313896632721606</v>
      </c>
      <c r="E64" s="27">
        <v>0.34742812772038645</v>
      </c>
      <c r="F64" s="20">
        <f t="shared" si="0"/>
        <v>0.70157971478124026</v>
      </c>
      <c r="G64" s="22">
        <v>0.1595122821807067</v>
      </c>
      <c r="H64" s="20">
        <f t="shared" si="1"/>
        <v>0.83472928861059381</v>
      </c>
      <c r="I64" s="28">
        <v>0.31082018604833733</v>
      </c>
      <c r="J64" s="3">
        <v>0.28134280308020104</v>
      </c>
      <c r="K64" s="5">
        <v>0.79119291789584267</v>
      </c>
      <c r="L64" s="45">
        <v>1.1792616721883826</v>
      </c>
      <c r="M64" s="43">
        <v>0.97</v>
      </c>
      <c r="N64" s="44">
        <v>0.89</v>
      </c>
      <c r="O64" s="16">
        <v>1.03</v>
      </c>
      <c r="P64" s="29">
        <f t="shared" si="2"/>
        <v>0.98079819215979536</v>
      </c>
    </row>
    <row r="65" spans="1:16" x14ac:dyDescent="0.3">
      <c r="A65" s="40" t="s">
        <v>80</v>
      </c>
      <c r="B65" s="25">
        <v>102</v>
      </c>
      <c r="C65" s="26">
        <v>0.90471566512711155</v>
      </c>
      <c r="D65" s="27">
        <v>0.62475229366801688</v>
      </c>
      <c r="E65" s="27">
        <v>0.11352279455316365</v>
      </c>
      <c r="F65" s="20">
        <f t="shared" si="0"/>
        <v>0.61560933255632855</v>
      </c>
      <c r="G65" s="22">
        <v>0.13469870567420242</v>
      </c>
      <c r="H65" s="20">
        <f t="shared" si="1"/>
        <v>0.71143928316434868</v>
      </c>
      <c r="I65" s="28">
        <v>0.48878274697919388</v>
      </c>
      <c r="J65" s="3">
        <v>0.52550649880066569</v>
      </c>
      <c r="K65" s="5">
        <v>0.86001366359153486</v>
      </c>
      <c r="L65" s="42">
        <v>0.92427361088251137</v>
      </c>
      <c r="M65" s="43">
        <v>0.91</v>
      </c>
      <c r="N65" s="44">
        <v>0.76</v>
      </c>
      <c r="O65" s="16">
        <v>1.1100000000000001</v>
      </c>
      <c r="P65" s="29">
        <f t="shared" si="2"/>
        <v>0.88314257880937208</v>
      </c>
    </row>
    <row r="66" spans="1:16" x14ac:dyDescent="0.3">
      <c r="A66" s="40" t="s">
        <v>22</v>
      </c>
      <c r="B66" s="25">
        <v>27</v>
      </c>
      <c r="C66" s="26">
        <v>0.83137490506317668</v>
      </c>
      <c r="D66" s="27">
        <v>0.69276462864841315</v>
      </c>
      <c r="E66" s="27">
        <v>7.2866727181922761E-2</v>
      </c>
      <c r="F66" s="20">
        <f t="shared" si="0"/>
        <v>0.54668700621312638</v>
      </c>
      <c r="G66" s="22">
        <v>6.7583539009417354E-2</v>
      </c>
      <c r="H66" s="20">
        <f t="shared" si="1"/>
        <v>0.58631204948091098</v>
      </c>
      <c r="I66" s="28">
        <v>0.50739129892565937</v>
      </c>
      <c r="J66" s="3">
        <v>0.38828070602758563</v>
      </c>
      <c r="K66" s="5">
        <v>0.46907055893828703</v>
      </c>
      <c r="L66" s="45">
        <v>0.6694535893312088</v>
      </c>
      <c r="M66" s="43">
        <v>0.74</v>
      </c>
      <c r="N66" s="44">
        <v>0.55000000000000004</v>
      </c>
      <c r="O66" s="16">
        <v>0.51</v>
      </c>
      <c r="P66" s="29">
        <f t="shared" si="2"/>
        <v>0.61115312776242392</v>
      </c>
    </row>
    <row r="67" spans="1:16" x14ac:dyDescent="0.3">
      <c r="A67" s="40" t="s">
        <v>23</v>
      </c>
      <c r="B67" s="25">
        <v>66</v>
      </c>
      <c r="C67" s="26">
        <v>1.1785707134708734</v>
      </c>
      <c r="D67" s="27">
        <v>0.35021460087879996</v>
      </c>
      <c r="E67" s="27">
        <v>7.7014346648362167E-2</v>
      </c>
      <c r="F67" s="20">
        <f t="shared" si="0"/>
        <v>0.93296245506795439</v>
      </c>
      <c r="G67" s="22">
        <v>0.11544517564252652</v>
      </c>
      <c r="H67" s="20">
        <f t="shared" si="1"/>
        <v>1.0547254159691497</v>
      </c>
      <c r="I67" s="28">
        <v>0.43528774714179413</v>
      </c>
      <c r="J67" s="3">
        <v>0.43618557212625697</v>
      </c>
      <c r="K67" s="5">
        <v>0.36615857514072997</v>
      </c>
      <c r="L67" s="42">
        <v>1.1197899426348841</v>
      </c>
      <c r="M67" s="43">
        <v>1.24</v>
      </c>
      <c r="N67" s="44">
        <v>1.05</v>
      </c>
      <c r="O67" s="16">
        <v>1.1599999999999999</v>
      </c>
      <c r="P67" s="29">
        <f t="shared" si="2"/>
        <v>1.1249030717208068</v>
      </c>
    </row>
    <row r="68" spans="1:16" x14ac:dyDescent="0.3">
      <c r="A68" s="40" t="s">
        <v>24</v>
      </c>
      <c r="B68" s="25">
        <v>43</v>
      </c>
      <c r="C68" s="26">
        <v>0.85979012844201641</v>
      </c>
      <c r="D68" s="27">
        <v>0.41231416328165521</v>
      </c>
      <c r="E68" s="27">
        <v>0.16934354300265858</v>
      </c>
      <c r="F68" s="20">
        <f t="shared" si="0"/>
        <v>0.65636012992399928</v>
      </c>
      <c r="G68" s="22">
        <v>5.4881598941305995E-2</v>
      </c>
      <c r="H68" s="20">
        <f t="shared" si="1"/>
        <v>0.694473971926442</v>
      </c>
      <c r="I68" s="28">
        <v>0.34451131947846692</v>
      </c>
      <c r="J68" s="3">
        <v>0.28983655275081577</v>
      </c>
      <c r="K68" s="5">
        <v>0.26689155040456236</v>
      </c>
      <c r="L68" s="45">
        <v>0.64571040421107273</v>
      </c>
      <c r="M68" s="43">
        <v>0.82</v>
      </c>
      <c r="N68" s="44">
        <v>0.68</v>
      </c>
      <c r="O68" s="16">
        <v>0.75</v>
      </c>
      <c r="P68" s="29">
        <f t="shared" si="2"/>
        <v>0.71803687522750292</v>
      </c>
    </row>
    <row r="69" spans="1:16" x14ac:dyDescent="0.3">
      <c r="A69" s="40" t="s">
        <v>25</v>
      </c>
      <c r="B69" s="25">
        <v>37</v>
      </c>
      <c r="C69" s="26">
        <v>0.8942991094880286</v>
      </c>
      <c r="D69" s="27">
        <v>0.2663074080821482</v>
      </c>
      <c r="E69" s="27">
        <v>0.17071368990422148</v>
      </c>
      <c r="F69" s="20">
        <f t="shared" si="0"/>
        <v>0.74513545172031925</v>
      </c>
      <c r="G69" s="22">
        <v>8.1328367648197286E-2</v>
      </c>
      <c r="H69" s="20">
        <f t="shared" si="1"/>
        <v>0.81110096957361122</v>
      </c>
      <c r="I69" s="28">
        <v>0.34529069688373842</v>
      </c>
      <c r="J69" s="3">
        <v>0.29121851492847195</v>
      </c>
      <c r="K69" s="5">
        <v>0.1840544355045598</v>
      </c>
      <c r="L69" s="42">
        <v>0.96586684345942897</v>
      </c>
      <c r="M69" s="43">
        <v>0.91</v>
      </c>
      <c r="N69" s="44">
        <v>0.74</v>
      </c>
      <c r="O69" s="16">
        <v>0.77</v>
      </c>
      <c r="P69" s="29">
        <f t="shared" si="2"/>
        <v>0.83939356260660813</v>
      </c>
    </row>
    <row r="70" spans="1:16" x14ac:dyDescent="0.3">
      <c r="A70" s="40" t="s">
        <v>26</v>
      </c>
      <c r="B70" s="25">
        <v>73</v>
      </c>
      <c r="C70" s="26">
        <v>0.81852485794725593</v>
      </c>
      <c r="D70" s="27">
        <v>0.83900110018761431</v>
      </c>
      <c r="E70" s="27">
        <v>0.15718935776827903</v>
      </c>
      <c r="F70" s="20">
        <f t="shared" si="0"/>
        <v>0.50195397015691356</v>
      </c>
      <c r="G70" s="22">
        <v>6.4655914414471577E-2</v>
      </c>
      <c r="H70" s="20">
        <f t="shared" si="1"/>
        <v>0.53665167492098775</v>
      </c>
      <c r="I70" s="28">
        <v>0.37015710452582673</v>
      </c>
      <c r="J70" s="3">
        <v>0.2819042249869701</v>
      </c>
      <c r="K70" s="5">
        <v>0.16297953794125941</v>
      </c>
      <c r="L70" s="45">
        <v>0.64310672042934425</v>
      </c>
      <c r="M70" s="43">
        <v>0.56999999999999995</v>
      </c>
      <c r="N70" s="44">
        <v>0.57999999999999996</v>
      </c>
      <c r="O70" s="16">
        <v>0.59</v>
      </c>
      <c r="P70" s="29">
        <f t="shared" si="2"/>
        <v>0.5839516790700664</v>
      </c>
    </row>
    <row r="71" spans="1:16" x14ac:dyDescent="0.3">
      <c r="A71" s="40" t="s">
        <v>27</v>
      </c>
      <c r="B71" s="25">
        <v>54</v>
      </c>
      <c r="C71" s="26">
        <v>1.1994208980579089</v>
      </c>
      <c r="D71" s="27">
        <v>0.31365974361534266</v>
      </c>
      <c r="E71" s="27">
        <v>0.10506187329236158</v>
      </c>
      <c r="F71" s="20">
        <f t="shared" si="0"/>
        <v>0.97057956173645943</v>
      </c>
      <c r="G71" s="22">
        <v>0.11811325729602229</v>
      </c>
      <c r="H71" s="20">
        <f t="shared" si="1"/>
        <v>1.1005716661082103</v>
      </c>
      <c r="I71" s="28">
        <v>0.4803427088838324</v>
      </c>
      <c r="J71" s="3">
        <v>0.43774579938088859</v>
      </c>
      <c r="K71" s="5">
        <v>0.60796803391091969</v>
      </c>
      <c r="L71" s="42">
        <v>0.90924825429115852</v>
      </c>
      <c r="M71" s="43">
        <v>0.99</v>
      </c>
      <c r="N71" s="44">
        <v>0.87</v>
      </c>
      <c r="O71" s="16">
        <v>1.05</v>
      </c>
      <c r="P71" s="29">
        <f t="shared" si="2"/>
        <v>0.98396398407987373</v>
      </c>
    </row>
    <row r="72" spans="1:16" x14ac:dyDescent="0.3">
      <c r="A72" s="40" t="s">
        <v>107</v>
      </c>
      <c r="B72" s="25">
        <v>77</v>
      </c>
      <c r="C72" s="26">
        <v>0.81952689826959191</v>
      </c>
      <c r="D72" s="27">
        <v>0.51716967354927601</v>
      </c>
      <c r="E72" s="27">
        <v>0.11218011765106241</v>
      </c>
      <c r="F72" s="20">
        <f t="shared" si="0"/>
        <v>0.59011564053740784</v>
      </c>
      <c r="G72" s="22">
        <v>6.6012166264626748E-2</v>
      </c>
      <c r="H72" s="20">
        <f t="shared" si="1"/>
        <v>0.63182369108311665</v>
      </c>
      <c r="I72" s="28">
        <v>0.32359478710472789</v>
      </c>
      <c r="J72" s="3">
        <v>0.30588812748789729</v>
      </c>
      <c r="K72" s="5">
        <v>0.23673978980886093</v>
      </c>
      <c r="L72" s="45">
        <v>0.71274080294909703</v>
      </c>
      <c r="M72" s="43">
        <v>0.62</v>
      </c>
      <c r="N72" s="44">
        <v>0.73</v>
      </c>
      <c r="O72" s="16">
        <v>0.79</v>
      </c>
      <c r="P72" s="29">
        <f t="shared" si="2"/>
        <v>0.69691289880644269</v>
      </c>
    </row>
    <row r="73" spans="1:16" x14ac:dyDescent="0.3">
      <c r="A73" s="40" t="s">
        <v>28</v>
      </c>
      <c r="B73" s="25">
        <v>172</v>
      </c>
      <c r="C73" s="26">
        <v>0.72061912768690306</v>
      </c>
      <c r="D73" s="27">
        <v>1.011464685854601</v>
      </c>
      <c r="E73" s="27">
        <v>2.5107345182141666E-2</v>
      </c>
      <c r="F73" s="20">
        <f t="shared" si="0"/>
        <v>0.40936871968776267</v>
      </c>
      <c r="G73" s="22">
        <v>3.8763546245140071E-2</v>
      </c>
      <c r="H73" s="20">
        <f t="shared" si="1"/>
        <v>0.42587723144357803</v>
      </c>
      <c r="I73" s="28">
        <v>0.28491253525560711</v>
      </c>
      <c r="J73" s="3">
        <v>0.22372235207636085</v>
      </c>
      <c r="K73" s="5">
        <v>0.12127607913624198</v>
      </c>
      <c r="L73" s="42">
        <v>0.35951725722988925</v>
      </c>
      <c r="M73" s="43">
        <v>0.37</v>
      </c>
      <c r="N73" s="44">
        <v>0.52</v>
      </c>
      <c r="O73" s="16">
        <v>0.54</v>
      </c>
      <c r="P73" s="29">
        <f t="shared" si="2"/>
        <v>0.44307889773469344</v>
      </c>
    </row>
    <row r="74" spans="1:16" x14ac:dyDescent="0.3">
      <c r="A74" s="40" t="s">
        <v>81</v>
      </c>
      <c r="B74" s="25">
        <v>63</v>
      </c>
      <c r="C74" s="26">
        <v>0.79730157988383432</v>
      </c>
      <c r="D74" s="27">
        <v>0.76804255602827753</v>
      </c>
      <c r="E74" s="27">
        <v>0.11113464963722097</v>
      </c>
      <c r="F74" s="20">
        <f t="shared" si="0"/>
        <v>0.50547301050758164</v>
      </c>
      <c r="G74" s="22">
        <v>0.14081415563649399</v>
      </c>
      <c r="H74" s="20">
        <f t="shared" si="1"/>
        <v>0.5883162692025512</v>
      </c>
      <c r="I74" s="28">
        <v>0.37407144358209121</v>
      </c>
      <c r="J74" s="3">
        <v>0.28948363197236887</v>
      </c>
      <c r="K74" s="5">
        <v>0.57025272256985848</v>
      </c>
      <c r="L74" s="45">
        <v>0.61817779340939116</v>
      </c>
      <c r="M74" s="43">
        <v>0.54</v>
      </c>
      <c r="N74" s="44">
        <v>0.56000000000000005</v>
      </c>
      <c r="O74" s="16">
        <v>0.56999999999999995</v>
      </c>
      <c r="P74" s="29">
        <f t="shared" si="2"/>
        <v>0.57529881252238846</v>
      </c>
    </row>
    <row r="75" spans="1:16" x14ac:dyDescent="0.3">
      <c r="A75" s="40" t="s">
        <v>82</v>
      </c>
      <c r="B75" s="25">
        <v>51</v>
      </c>
      <c r="C75" s="26">
        <v>0.88811040251481987</v>
      </c>
      <c r="D75" s="27">
        <v>1.7244787225957252</v>
      </c>
      <c r="E75" s="27">
        <v>0.1140507095387432</v>
      </c>
      <c r="F75" s="20">
        <f t="shared" si="0"/>
        <v>0.38675870595092504</v>
      </c>
      <c r="G75" s="22">
        <v>5.3135564190685859E-2</v>
      </c>
      <c r="H75" s="20">
        <f t="shared" si="1"/>
        <v>0.40846259646487881</v>
      </c>
      <c r="I75" s="28">
        <v>0.348011485678618</v>
      </c>
      <c r="J75" s="3">
        <v>0.29772064370612772</v>
      </c>
      <c r="K75" s="5">
        <v>0.44435726206938442</v>
      </c>
      <c r="L75" s="42">
        <v>0.47865447505628284</v>
      </c>
      <c r="M75" s="43">
        <v>0.44</v>
      </c>
      <c r="N75" s="44">
        <v>0.48</v>
      </c>
      <c r="O75" s="16">
        <v>0.49</v>
      </c>
      <c r="P75" s="29">
        <f t="shared" si="2"/>
        <v>0.45942341430423228</v>
      </c>
    </row>
    <row r="76" spans="1:16" x14ac:dyDescent="0.3">
      <c r="A76" s="40" t="s">
        <v>83</v>
      </c>
      <c r="B76" s="25">
        <v>241</v>
      </c>
      <c r="C76" s="26">
        <v>0.77935733316061884</v>
      </c>
      <c r="D76" s="27">
        <v>1.3889046070990272</v>
      </c>
      <c r="E76" s="27">
        <v>0.14450267797992586</v>
      </c>
      <c r="F76" s="20">
        <f t="shared" ref="F76:F106" si="3">IF($F$8="Effective",C76/(1+(1-E76)*D76),C76/(1+(1-$F$9)*D76))</f>
        <v>0.38128289479811928</v>
      </c>
      <c r="G76" s="22">
        <v>3.740403905054001E-2</v>
      </c>
      <c r="H76" s="20">
        <f t="shared" ref="H76:H106" si="4">F76/(1-G76)</f>
        <v>0.39609858161262129</v>
      </c>
      <c r="I76" s="28">
        <v>0.30526702324635419</v>
      </c>
      <c r="J76" s="3">
        <v>0.26433453398286982</v>
      </c>
      <c r="K76" s="5">
        <v>0.28330918263327259</v>
      </c>
      <c r="L76" s="45">
        <v>0.36640820578536681</v>
      </c>
      <c r="M76" s="43">
        <v>0.32</v>
      </c>
      <c r="N76" s="44">
        <v>0.36</v>
      </c>
      <c r="O76" s="16">
        <v>0.41</v>
      </c>
      <c r="P76" s="29">
        <f t="shared" ref="P76:P106" si="5">AVERAGE(H76,L76:O76)</f>
        <v>0.37050135747959756</v>
      </c>
    </row>
    <row r="77" spans="1:16" x14ac:dyDescent="0.3">
      <c r="A77" s="40" t="s">
        <v>29</v>
      </c>
      <c r="B77" s="25">
        <v>62</v>
      </c>
      <c r="C77" s="26">
        <v>1.023672850883806</v>
      </c>
      <c r="D77" s="27">
        <v>0.34015305666961265</v>
      </c>
      <c r="E77" s="27">
        <v>0.14281203781210777</v>
      </c>
      <c r="F77" s="20">
        <f t="shared" si="3"/>
        <v>0.81522538384988374</v>
      </c>
      <c r="G77" s="22">
        <v>8.1893733466345944E-2</v>
      </c>
      <c r="H77" s="20">
        <f t="shared" si="4"/>
        <v>0.88794229335542929</v>
      </c>
      <c r="I77" s="28">
        <v>0.32814483524806115</v>
      </c>
      <c r="J77" s="3">
        <v>0.30068930474319971</v>
      </c>
      <c r="K77" s="5">
        <v>0.55109041646850665</v>
      </c>
      <c r="L77" s="42">
        <v>0.75326516243411668</v>
      </c>
      <c r="M77" s="43">
        <v>0.67</v>
      </c>
      <c r="N77" s="44">
        <v>0.82</v>
      </c>
      <c r="O77" s="16">
        <v>0.98</v>
      </c>
      <c r="P77" s="29">
        <f t="shared" si="5"/>
        <v>0.82224149115790923</v>
      </c>
    </row>
    <row r="78" spans="1:16" x14ac:dyDescent="0.3">
      <c r="A78" s="40" t="s">
        <v>30</v>
      </c>
      <c r="B78" s="25">
        <v>4</v>
      </c>
      <c r="C78" s="26">
        <v>1.0930161761976276</v>
      </c>
      <c r="D78" s="27">
        <v>0.24392230230326109</v>
      </c>
      <c r="E78" s="27">
        <v>9.6046831023265222E-2</v>
      </c>
      <c r="F78" s="20">
        <f t="shared" si="3"/>
        <v>0.92365764122049365</v>
      </c>
      <c r="G78" s="22">
        <v>0.11353562239880297</v>
      </c>
      <c r="H78" s="20">
        <f t="shared" si="4"/>
        <v>1.041956862068099</v>
      </c>
      <c r="I78" s="28">
        <v>0.24786158217653526</v>
      </c>
      <c r="J78" s="3">
        <v>0.19027297576429894</v>
      </c>
      <c r="K78" s="5">
        <v>0.38829141637368508</v>
      </c>
      <c r="L78" s="45">
        <v>0.75700844812239665</v>
      </c>
      <c r="M78" s="43">
        <v>0.94</v>
      </c>
      <c r="N78" s="44">
        <v>1.42</v>
      </c>
      <c r="O78" s="16">
        <v>1.45</v>
      </c>
      <c r="P78" s="29">
        <f t="shared" si="5"/>
        <v>1.1217930620380991</v>
      </c>
    </row>
    <row r="79" spans="1:16" x14ac:dyDescent="0.3">
      <c r="A79" s="40" t="s">
        <v>84</v>
      </c>
      <c r="B79" s="25">
        <v>42</v>
      </c>
      <c r="C79" s="26">
        <v>1.1557617501094046</v>
      </c>
      <c r="D79" s="27">
        <v>0.41722635272643988</v>
      </c>
      <c r="E79" s="27">
        <v>0.12320345565568498</v>
      </c>
      <c r="F79" s="20">
        <f t="shared" si="3"/>
        <v>0.87982353213501163</v>
      </c>
      <c r="G79" s="22">
        <v>7.8949608724152964E-2</v>
      </c>
      <c r="H79" s="20">
        <f t="shared" si="4"/>
        <v>0.95523930120291511</v>
      </c>
      <c r="I79" s="28">
        <v>0.37915540149982602</v>
      </c>
      <c r="J79" s="3">
        <v>0.34654179137881896</v>
      </c>
      <c r="K79" s="5">
        <v>0.556113905556614</v>
      </c>
      <c r="L79" s="42">
        <v>0.54385058052142121</v>
      </c>
      <c r="M79" s="43">
        <v>0.66</v>
      </c>
      <c r="N79" s="44">
        <v>0.99</v>
      </c>
      <c r="O79" s="16">
        <v>1.19</v>
      </c>
      <c r="P79" s="29">
        <f t="shared" si="5"/>
        <v>0.86781797634486713</v>
      </c>
    </row>
    <row r="80" spans="1:16" x14ac:dyDescent="0.3">
      <c r="A80" s="40" t="s">
        <v>85</v>
      </c>
      <c r="B80" s="25">
        <v>24</v>
      </c>
      <c r="C80" s="26">
        <v>1.1122161922052971</v>
      </c>
      <c r="D80" s="27">
        <v>0.44152697371280758</v>
      </c>
      <c r="E80" s="27">
        <v>0.14049856896592569</v>
      </c>
      <c r="F80" s="20">
        <f t="shared" si="3"/>
        <v>0.83506245036348459</v>
      </c>
      <c r="G80" s="22">
        <v>9.1891948336425805E-2</v>
      </c>
      <c r="H80" s="20">
        <f t="shared" si="4"/>
        <v>0.91956287452106988</v>
      </c>
      <c r="I80" s="28">
        <v>0.39987761090119228</v>
      </c>
      <c r="J80" s="3">
        <v>0.35246991105511905</v>
      </c>
      <c r="K80" s="5">
        <v>0.13157330019877778</v>
      </c>
      <c r="L80" s="45">
        <v>0.53838391727403345</v>
      </c>
      <c r="M80" s="43">
        <v>0.43</v>
      </c>
      <c r="N80" s="44">
        <v>0.79</v>
      </c>
      <c r="O80" s="16">
        <v>1.06</v>
      </c>
      <c r="P80" s="29">
        <f t="shared" si="5"/>
        <v>0.74758935835902074</v>
      </c>
    </row>
    <row r="81" spans="1:16" x14ac:dyDescent="0.3">
      <c r="A81" s="40" t="s">
        <v>86</v>
      </c>
      <c r="B81" s="25">
        <v>23</v>
      </c>
      <c r="C81" s="26">
        <v>1.2175239529273389</v>
      </c>
      <c r="D81" s="27">
        <v>0.73180390430361131</v>
      </c>
      <c r="E81" s="27">
        <v>0.20521862557976908</v>
      </c>
      <c r="F81" s="20">
        <f t="shared" si="3"/>
        <v>0.78545017309278475</v>
      </c>
      <c r="G81" s="22">
        <v>8.4248525294129434E-2</v>
      </c>
      <c r="H81" s="20">
        <f t="shared" si="4"/>
        <v>0.85771106548866083</v>
      </c>
      <c r="I81" s="28">
        <v>0.33760021670820684</v>
      </c>
      <c r="J81" s="3">
        <v>0.28719149195594229</v>
      </c>
      <c r="K81" s="5">
        <v>0.23284067969196917</v>
      </c>
      <c r="L81" s="42">
        <v>0.45997878031684247</v>
      </c>
      <c r="M81" s="43">
        <v>0.54</v>
      </c>
      <c r="N81" s="44">
        <v>0.82</v>
      </c>
      <c r="O81" s="16">
        <v>0.87</v>
      </c>
      <c r="P81" s="29">
        <f t="shared" si="5"/>
        <v>0.70953796916110068</v>
      </c>
    </row>
    <row r="82" spans="1:16" x14ac:dyDescent="0.3">
      <c r="A82" s="40" t="s">
        <v>87</v>
      </c>
      <c r="B82" s="25">
        <v>115</v>
      </c>
      <c r="C82" s="26">
        <v>1.0534539183951679</v>
      </c>
      <c r="D82" s="27">
        <v>0.58228246226628499</v>
      </c>
      <c r="E82" s="27">
        <v>0.18835656662648015</v>
      </c>
      <c r="F82" s="20">
        <f t="shared" si="3"/>
        <v>0.7327346825111084</v>
      </c>
      <c r="G82" s="22">
        <v>3.7014003582420983E-2</v>
      </c>
      <c r="H82" s="20">
        <f t="shared" si="4"/>
        <v>0.76089858547992129</v>
      </c>
      <c r="I82" s="28">
        <v>0.31062505985515504</v>
      </c>
      <c r="J82" s="3">
        <v>0.29766092074644201</v>
      </c>
      <c r="K82" s="5">
        <v>0.24847463595732402</v>
      </c>
      <c r="L82" s="45">
        <v>0.58659290175682721</v>
      </c>
      <c r="M82" s="43">
        <v>0.61</v>
      </c>
      <c r="N82" s="44">
        <v>0.7</v>
      </c>
      <c r="O82" s="16">
        <v>0.79</v>
      </c>
      <c r="P82" s="29">
        <f t="shared" si="5"/>
        <v>0.68949829744734958</v>
      </c>
    </row>
    <row r="83" spans="1:16" x14ac:dyDescent="0.3">
      <c r="A83" s="40" t="s">
        <v>88</v>
      </c>
      <c r="B83" s="25">
        <v>17</v>
      </c>
      <c r="C83" s="26">
        <v>0.74005629446143184</v>
      </c>
      <c r="D83" s="27">
        <v>1.3670466940235995</v>
      </c>
      <c r="E83" s="27">
        <v>0.14500606392309331</v>
      </c>
      <c r="F83" s="20">
        <f t="shared" si="3"/>
        <v>0.36498964765831515</v>
      </c>
      <c r="G83" s="22">
        <v>7.0824398997213017E-2</v>
      </c>
      <c r="H83" s="20">
        <f t="shared" si="4"/>
        <v>0.39281019353544178</v>
      </c>
      <c r="I83" s="28">
        <v>0.3538260699910758</v>
      </c>
      <c r="J83" s="3">
        <v>0.32718591112153417</v>
      </c>
      <c r="K83" s="5">
        <v>0.16190862937140207</v>
      </c>
      <c r="L83" s="42">
        <v>0.31905655281896123</v>
      </c>
      <c r="M83" s="43">
        <v>0.38</v>
      </c>
      <c r="N83" s="44">
        <v>0.35</v>
      </c>
      <c r="O83" s="16">
        <v>0.4</v>
      </c>
      <c r="P83" s="29">
        <f t="shared" si="5"/>
        <v>0.36837334927088061</v>
      </c>
    </row>
    <row r="84" spans="1:16" x14ac:dyDescent="0.3">
      <c r="A84" s="40" t="s">
        <v>89</v>
      </c>
      <c r="B84" s="25">
        <v>31</v>
      </c>
      <c r="C84" s="26">
        <v>0.84112677961179572</v>
      </c>
      <c r="D84" s="27">
        <v>0.85371671726907872</v>
      </c>
      <c r="E84" s="27">
        <v>0.1644008863681963</v>
      </c>
      <c r="F84" s="20">
        <f t="shared" si="3"/>
        <v>0.51233896082047325</v>
      </c>
      <c r="G84" s="22">
        <v>7.3827200241208424E-2</v>
      </c>
      <c r="H84" s="20">
        <f t="shared" si="4"/>
        <v>0.5531785871425986</v>
      </c>
      <c r="I84" s="28">
        <v>0.39971099357807627</v>
      </c>
      <c r="J84" s="3">
        <v>0.25860986834719973</v>
      </c>
      <c r="K84" s="5">
        <v>0.26149656763468132</v>
      </c>
      <c r="L84" s="45">
        <v>0.50875357336702121</v>
      </c>
      <c r="M84" s="43">
        <v>0.44</v>
      </c>
      <c r="N84" s="44">
        <v>0.39</v>
      </c>
      <c r="O84" s="16">
        <v>0.42</v>
      </c>
      <c r="P84" s="29">
        <f t="shared" si="5"/>
        <v>0.46238643210192398</v>
      </c>
    </row>
    <row r="85" spans="1:16" x14ac:dyDescent="0.3">
      <c r="A85" s="40" t="s">
        <v>90</v>
      </c>
      <c r="B85" s="25">
        <v>93</v>
      </c>
      <c r="C85" s="26">
        <v>1.5637506011615643</v>
      </c>
      <c r="D85" s="27">
        <v>0.25846394173836096</v>
      </c>
      <c r="E85" s="27">
        <v>7.8052182742367859E-2</v>
      </c>
      <c r="F85" s="20">
        <f t="shared" si="3"/>
        <v>1.3093587633681041</v>
      </c>
      <c r="G85" s="22">
        <v>0.10763164593581534</v>
      </c>
      <c r="H85" s="20">
        <f t="shared" si="4"/>
        <v>1.4672850705706748</v>
      </c>
      <c r="I85" s="28">
        <v>0.55619314801152675</v>
      </c>
      <c r="J85" s="3">
        <v>0.44157077872391642</v>
      </c>
      <c r="K85" s="5" t="s">
        <v>147</v>
      </c>
      <c r="L85" s="42">
        <v>1.3242882302241747</v>
      </c>
      <c r="M85" s="43">
        <v>1.23</v>
      </c>
      <c r="N85" s="44">
        <v>1.1200000000000001</v>
      </c>
      <c r="O85" s="16">
        <v>1.25</v>
      </c>
      <c r="P85" s="29">
        <f t="shared" si="5"/>
        <v>1.2783146601589699</v>
      </c>
    </row>
    <row r="86" spans="1:16" x14ac:dyDescent="0.3">
      <c r="A86" s="40" t="s">
        <v>91</v>
      </c>
      <c r="B86" s="25">
        <v>72</v>
      </c>
      <c r="C86" s="26">
        <v>1.2974209197180433</v>
      </c>
      <c r="D86" s="27">
        <v>0.28752659198032859</v>
      </c>
      <c r="E86" s="27">
        <v>0.14575633208536601</v>
      </c>
      <c r="F86" s="20">
        <f t="shared" si="3"/>
        <v>1.0668406589726418</v>
      </c>
      <c r="G86" s="22">
        <v>8.4488995117638188E-2</v>
      </c>
      <c r="H86" s="20">
        <f t="shared" si="4"/>
        <v>1.1652952867668969</v>
      </c>
      <c r="I86" s="28">
        <v>0.42484595059725266</v>
      </c>
      <c r="J86" s="3">
        <v>0.35434390213501854</v>
      </c>
      <c r="K86" s="5">
        <v>0.26081558891458495</v>
      </c>
      <c r="L86" s="45">
        <v>0.87952426749589863</v>
      </c>
      <c r="M86" s="43">
        <v>0.9</v>
      </c>
      <c r="N86" s="44">
        <v>1.06</v>
      </c>
      <c r="O86" s="16">
        <v>1.24</v>
      </c>
      <c r="P86" s="29">
        <f t="shared" si="5"/>
        <v>1.048963910852559</v>
      </c>
    </row>
    <row r="87" spans="1:16" x14ac:dyDescent="0.3">
      <c r="A87" s="40" t="s">
        <v>92</v>
      </c>
      <c r="B87" s="25">
        <v>8</v>
      </c>
      <c r="C87" s="26">
        <v>1.1209961651292606</v>
      </c>
      <c r="D87" s="27">
        <v>0.516445143699232</v>
      </c>
      <c r="E87" s="27">
        <v>0.13195259217541536</v>
      </c>
      <c r="F87" s="20">
        <f t="shared" si="3"/>
        <v>0.80751089524324882</v>
      </c>
      <c r="G87" s="22">
        <v>8.5758683257398119E-2</v>
      </c>
      <c r="H87" s="20">
        <f t="shared" si="4"/>
        <v>0.88325793251214191</v>
      </c>
      <c r="I87" s="28">
        <v>0.39064128648666935</v>
      </c>
      <c r="J87" s="3">
        <v>0.25339347271569646</v>
      </c>
      <c r="K87" s="5">
        <v>0.17316694881349209</v>
      </c>
      <c r="L87" s="42">
        <v>0.75469405483370877</v>
      </c>
      <c r="M87" s="43">
        <v>0.93</v>
      </c>
      <c r="N87" s="44">
        <v>0.87</v>
      </c>
      <c r="O87" s="16">
        <v>0.9</v>
      </c>
      <c r="P87" s="29">
        <f t="shared" si="5"/>
        <v>0.8675903974691701</v>
      </c>
    </row>
    <row r="88" spans="1:16" x14ac:dyDescent="0.3">
      <c r="A88" s="40" t="s">
        <v>31</v>
      </c>
      <c r="B88" s="25">
        <v>42</v>
      </c>
      <c r="C88" s="26">
        <v>1.5280609586716714</v>
      </c>
      <c r="D88" s="27">
        <v>0.18295670468196262</v>
      </c>
      <c r="E88" s="27">
        <v>7.078638890981398E-2</v>
      </c>
      <c r="F88" s="20">
        <f t="shared" si="3"/>
        <v>1.3433165717702213</v>
      </c>
      <c r="G88" s="22">
        <v>7.1603250015042766E-2</v>
      </c>
      <c r="H88" s="20">
        <f t="shared" si="4"/>
        <v>1.4469208038395083</v>
      </c>
      <c r="I88" s="28">
        <v>0.47209630578014294</v>
      </c>
      <c r="J88" s="3">
        <v>0.48182377826896394</v>
      </c>
      <c r="K88" s="5">
        <v>0.71373385243221388</v>
      </c>
      <c r="L88" s="45">
        <v>1.5555334931588858</v>
      </c>
      <c r="M88" s="43">
        <v>1.81</v>
      </c>
      <c r="N88" s="44">
        <v>1.1599999999999999</v>
      </c>
      <c r="O88" s="16">
        <v>1.27</v>
      </c>
      <c r="P88" s="29">
        <f t="shared" si="5"/>
        <v>1.4484908593996788</v>
      </c>
    </row>
    <row r="89" spans="1:16" x14ac:dyDescent="0.3">
      <c r="A89" s="40" t="s">
        <v>32</v>
      </c>
      <c r="B89" s="25">
        <v>22</v>
      </c>
      <c r="C89" s="26">
        <v>1.8132564831219464</v>
      </c>
      <c r="D89" s="27">
        <v>2.2721273558030476E-2</v>
      </c>
      <c r="E89" s="27">
        <v>0.10174673177246395</v>
      </c>
      <c r="F89" s="20">
        <f t="shared" si="3"/>
        <v>1.782806887878376</v>
      </c>
      <c r="G89" s="22">
        <v>2.4570382297597494E-2</v>
      </c>
      <c r="H89" s="20">
        <f t="shared" si="4"/>
        <v>1.8277145326771278</v>
      </c>
      <c r="I89" s="28">
        <v>0.39425456866885644</v>
      </c>
      <c r="J89" s="3">
        <v>0.37059922707391219</v>
      </c>
      <c r="K89" s="5">
        <v>0.73044236809541274</v>
      </c>
      <c r="L89" s="42">
        <v>2.070633496075609</v>
      </c>
      <c r="M89" s="43">
        <v>2.08</v>
      </c>
      <c r="N89" s="44">
        <v>1.37</v>
      </c>
      <c r="O89" s="16">
        <v>1.5</v>
      </c>
      <c r="P89" s="29">
        <f t="shared" si="5"/>
        <v>1.7696696057505474</v>
      </c>
    </row>
    <row r="90" spans="1:16" x14ac:dyDescent="0.3">
      <c r="A90" s="40" t="s">
        <v>93</v>
      </c>
      <c r="B90" s="25">
        <v>67</v>
      </c>
      <c r="C90" s="26">
        <v>1.0629930459750019</v>
      </c>
      <c r="D90" s="27">
        <v>0.42624415084177264</v>
      </c>
      <c r="E90" s="27">
        <v>5.6932077363309901E-2</v>
      </c>
      <c r="F90" s="20">
        <f t="shared" si="3"/>
        <v>0.80504909452017792</v>
      </c>
      <c r="G90" s="22">
        <v>0.17419015653042699</v>
      </c>
      <c r="H90" s="20">
        <f t="shared" si="4"/>
        <v>0.97486013382672887</v>
      </c>
      <c r="I90" s="28">
        <v>0.40240185014214003</v>
      </c>
      <c r="J90" s="3">
        <v>0.36760917652956598</v>
      </c>
      <c r="K90" s="5">
        <v>1.0053992745074869</v>
      </c>
      <c r="L90" s="45">
        <v>0.77270952945730154</v>
      </c>
      <c r="M90" s="43">
        <v>0.9</v>
      </c>
      <c r="N90" s="44">
        <v>0.83</v>
      </c>
      <c r="O90" s="16">
        <v>0.93</v>
      </c>
      <c r="P90" s="29">
        <f t="shared" si="5"/>
        <v>0.881513932656806</v>
      </c>
    </row>
    <row r="91" spans="1:16" x14ac:dyDescent="0.3">
      <c r="A91" s="40" t="s">
        <v>33</v>
      </c>
      <c r="B91" s="25">
        <v>10</v>
      </c>
      <c r="C91" s="26">
        <v>1.0873701181302624</v>
      </c>
      <c r="D91" s="27">
        <v>0.24647708435346535</v>
      </c>
      <c r="E91" s="27">
        <v>0.16309731977961744</v>
      </c>
      <c r="F91" s="20">
        <f t="shared" si="3"/>
        <v>0.91739760352155952</v>
      </c>
      <c r="G91" s="22">
        <v>5.309289079969625E-2</v>
      </c>
      <c r="H91" s="20">
        <f t="shared" si="4"/>
        <v>0.96883590228436867</v>
      </c>
      <c r="I91" s="28">
        <v>0.41088917646687878</v>
      </c>
      <c r="J91" s="3">
        <v>0.32122020805803941</v>
      </c>
      <c r="K91" s="5">
        <v>0.35961215427890098</v>
      </c>
      <c r="L91" s="42">
        <v>1.2630913303122508</v>
      </c>
      <c r="M91" s="43">
        <v>1.67</v>
      </c>
      <c r="N91" s="44">
        <v>1.01</v>
      </c>
      <c r="O91" s="16">
        <v>1.1100000000000001</v>
      </c>
      <c r="P91" s="29">
        <f t="shared" si="5"/>
        <v>1.204385446519324</v>
      </c>
    </row>
    <row r="92" spans="1:16" x14ac:dyDescent="0.3">
      <c r="A92" s="40" t="s">
        <v>94</v>
      </c>
      <c r="B92" s="25">
        <v>64</v>
      </c>
      <c r="C92" s="26">
        <v>1.3312342768412895</v>
      </c>
      <c r="D92" s="27">
        <v>0.10593275252521178</v>
      </c>
      <c r="E92" s="27">
        <v>8.4584033915305307E-2</v>
      </c>
      <c r="F92" s="20">
        <f t="shared" si="3"/>
        <v>1.2330471627479185</v>
      </c>
      <c r="G92" s="22">
        <v>2.4790830479804668E-2</v>
      </c>
      <c r="H92" s="20">
        <f t="shared" si="4"/>
        <v>1.2643925029484495</v>
      </c>
      <c r="I92" s="28">
        <v>0.49439537704181424</v>
      </c>
      <c r="J92" s="3">
        <v>0.46008555890372288</v>
      </c>
      <c r="K92" s="5">
        <v>0.20168899633545928</v>
      </c>
      <c r="L92" s="45">
        <v>1.0288250850545411</v>
      </c>
      <c r="M92" s="43">
        <v>1.28</v>
      </c>
      <c r="N92" s="44">
        <v>1.05</v>
      </c>
      <c r="O92" s="16">
        <v>1.01</v>
      </c>
      <c r="P92" s="29">
        <f t="shared" si="5"/>
        <v>1.126643517600598</v>
      </c>
    </row>
    <row r="93" spans="1:16" x14ac:dyDescent="0.3">
      <c r="A93" s="40" t="s">
        <v>95</v>
      </c>
      <c r="B93" s="25">
        <v>30</v>
      </c>
      <c r="C93" s="26">
        <v>1.1583399200390785</v>
      </c>
      <c r="D93" s="27">
        <v>0.22302791849341305</v>
      </c>
      <c r="E93" s="27">
        <v>8.3504594780014943E-2</v>
      </c>
      <c r="F93" s="20">
        <f t="shared" si="3"/>
        <v>0.99202657850891729</v>
      </c>
      <c r="G93" s="22">
        <v>4.4708348351490575E-2</v>
      </c>
      <c r="H93" s="20">
        <f t="shared" si="4"/>
        <v>1.0384541483190144</v>
      </c>
      <c r="I93" s="28">
        <v>0.40060895264630519</v>
      </c>
      <c r="J93" s="3">
        <v>0.38987956343171132</v>
      </c>
      <c r="K93" s="5">
        <v>0.92977711699391286</v>
      </c>
      <c r="L93" s="42">
        <v>0.76193297581291364</v>
      </c>
      <c r="M93" s="43">
        <v>0.95</v>
      </c>
      <c r="N93" s="44">
        <v>0.7</v>
      </c>
      <c r="O93" s="16">
        <v>0.85</v>
      </c>
      <c r="P93" s="29">
        <f t="shared" si="5"/>
        <v>0.86007742482638549</v>
      </c>
    </row>
    <row r="94" spans="1:16" x14ac:dyDescent="0.3">
      <c r="A94" s="40" t="s">
        <v>96</v>
      </c>
      <c r="B94" s="25">
        <v>352</v>
      </c>
      <c r="C94" s="26">
        <v>1.1424836636405142</v>
      </c>
      <c r="D94" s="27">
        <v>0.1112559795835847</v>
      </c>
      <c r="E94" s="27">
        <v>8.1237645880505194E-2</v>
      </c>
      <c r="F94" s="20">
        <f t="shared" si="3"/>
        <v>1.0543104961728289</v>
      </c>
      <c r="G94" s="22">
        <v>5.9817399329002749E-2</v>
      </c>
      <c r="H94" s="20">
        <f t="shared" si="4"/>
        <v>1.1213890742291763</v>
      </c>
      <c r="I94" s="28">
        <v>0.4487239646425833</v>
      </c>
      <c r="J94" s="3">
        <v>0.39810514233824157</v>
      </c>
      <c r="K94" s="5">
        <v>0.14827309137206526</v>
      </c>
      <c r="L94" s="45">
        <v>1.070307557473444</v>
      </c>
      <c r="M94" s="43">
        <v>1.1100000000000001</v>
      </c>
      <c r="N94" s="44">
        <v>0.86</v>
      </c>
      <c r="O94" s="16">
        <v>0.98</v>
      </c>
      <c r="P94" s="29">
        <f t="shared" si="5"/>
        <v>1.0283393263405241</v>
      </c>
    </row>
    <row r="95" spans="1:16" x14ac:dyDescent="0.3">
      <c r="A95" s="40" t="s">
        <v>34</v>
      </c>
      <c r="B95" s="25">
        <v>57</v>
      </c>
      <c r="C95" s="26">
        <v>1.1334571816951491</v>
      </c>
      <c r="D95" s="27">
        <v>0.4399335500956949</v>
      </c>
      <c r="E95" s="27">
        <v>0.16984612164730756</v>
      </c>
      <c r="F95" s="20">
        <f t="shared" si="3"/>
        <v>0.8517763906169048</v>
      </c>
      <c r="G95" s="22">
        <v>0.21111135888116478</v>
      </c>
      <c r="H95" s="20">
        <f t="shared" si="4"/>
        <v>1.079716890597993</v>
      </c>
      <c r="I95" s="28">
        <v>0.37992555028071751</v>
      </c>
      <c r="J95" s="3">
        <v>0.3470949242716207</v>
      </c>
      <c r="K95" s="5">
        <v>1.1821374746241617</v>
      </c>
      <c r="L95" s="42">
        <v>1.0251321916709792</v>
      </c>
      <c r="M95" s="43">
        <v>1</v>
      </c>
      <c r="N95" s="44">
        <v>1.04</v>
      </c>
      <c r="O95" s="16">
        <v>1.1200000000000001</v>
      </c>
      <c r="P95" s="29">
        <f t="shared" si="5"/>
        <v>1.0529698164537946</v>
      </c>
    </row>
    <row r="96" spans="1:16" x14ac:dyDescent="0.3">
      <c r="A96" s="40" t="s">
        <v>97</v>
      </c>
      <c r="B96" s="25">
        <v>13</v>
      </c>
      <c r="C96" s="26">
        <v>0.67048009862368152</v>
      </c>
      <c r="D96" s="27">
        <v>1.836807142726739</v>
      </c>
      <c r="E96" s="27">
        <v>0.17009687194767381</v>
      </c>
      <c r="F96" s="20">
        <f t="shared" si="3"/>
        <v>0.28162819043856513</v>
      </c>
      <c r="G96" s="22">
        <v>7.1005283541364012E-2</v>
      </c>
      <c r="H96" s="20">
        <f t="shared" si="4"/>
        <v>0.30315370523542129</v>
      </c>
      <c r="I96" s="28">
        <v>0.33028592816179503</v>
      </c>
      <c r="J96" s="3">
        <v>0.21497290037388894</v>
      </c>
      <c r="K96" s="5">
        <v>0.51719675683274335</v>
      </c>
      <c r="L96" s="45">
        <v>0.6238890626709207</v>
      </c>
      <c r="M96" s="43">
        <v>0.47</v>
      </c>
      <c r="N96" s="44">
        <v>0.43</v>
      </c>
      <c r="O96" s="16">
        <v>0.48</v>
      </c>
      <c r="P96" s="29">
        <f t="shared" si="5"/>
        <v>0.46140855358126842</v>
      </c>
    </row>
    <row r="97" spans="1:16" x14ac:dyDescent="0.3">
      <c r="A97" s="40" t="s">
        <v>35</v>
      </c>
      <c r="B97" s="25">
        <v>54</v>
      </c>
      <c r="C97" s="26">
        <v>0.95513732624772052</v>
      </c>
      <c r="D97" s="27">
        <v>0.21718219155053806</v>
      </c>
      <c r="E97" s="27">
        <v>8.1684514203584871E-2</v>
      </c>
      <c r="F97" s="20">
        <f t="shared" si="3"/>
        <v>0.82108963687173875</v>
      </c>
      <c r="G97" s="22">
        <v>0.1457218795200961</v>
      </c>
      <c r="H97" s="20">
        <f t="shared" si="4"/>
        <v>0.9611502591339679</v>
      </c>
      <c r="I97" s="28">
        <v>0.3813855594157009</v>
      </c>
      <c r="J97" s="3">
        <v>0.33242156943752887</v>
      </c>
      <c r="K97" s="5">
        <v>0.47386247179009588</v>
      </c>
      <c r="L97" s="42">
        <v>1.3546534944271236</v>
      </c>
      <c r="M97" s="43">
        <v>1.3</v>
      </c>
      <c r="N97" s="44">
        <v>0.98</v>
      </c>
      <c r="O97" s="16">
        <v>1.06</v>
      </c>
      <c r="P97" s="29">
        <f t="shared" si="5"/>
        <v>1.1311607507122183</v>
      </c>
    </row>
    <row r="98" spans="1:16" x14ac:dyDescent="0.3">
      <c r="A98" s="40" t="s">
        <v>36</v>
      </c>
      <c r="B98" s="25">
        <v>68</v>
      </c>
      <c r="C98" s="26">
        <v>0.82098772350077986</v>
      </c>
      <c r="D98" s="27">
        <v>1.2565477429746785</v>
      </c>
      <c r="E98" s="27">
        <v>0.13152320205513285</v>
      </c>
      <c r="F98" s="20">
        <f t="shared" si="3"/>
        <v>0.4222000031425342</v>
      </c>
      <c r="G98" s="22">
        <v>4.9586465396382264E-2</v>
      </c>
      <c r="H98" s="20">
        <f t="shared" si="4"/>
        <v>0.44422768381409694</v>
      </c>
      <c r="I98" s="28">
        <v>0.31053721772059978</v>
      </c>
      <c r="J98" s="3">
        <v>0.26973022692618459</v>
      </c>
      <c r="K98" s="5">
        <v>0.13453040417614054</v>
      </c>
      <c r="L98" s="45">
        <v>0.52267410492335586</v>
      </c>
      <c r="M98" s="43">
        <v>0.42</v>
      </c>
      <c r="N98" s="44">
        <v>0.37</v>
      </c>
      <c r="O98" s="16">
        <v>0.39</v>
      </c>
      <c r="P98" s="29">
        <f t="shared" si="5"/>
        <v>0.42938035774749056</v>
      </c>
    </row>
    <row r="99" spans="1:16" x14ac:dyDescent="0.3">
      <c r="A99" s="40" t="s">
        <v>37</v>
      </c>
      <c r="B99" s="25">
        <v>6</v>
      </c>
      <c r="C99" s="26">
        <v>0.39218583827623338</v>
      </c>
      <c r="D99" s="27">
        <v>0.51395200679067843</v>
      </c>
      <c r="E99" s="27">
        <v>0.25688788923545408</v>
      </c>
      <c r="F99" s="20">
        <f t="shared" si="3"/>
        <v>0.28289343327166949</v>
      </c>
      <c r="G99" s="22">
        <v>3.748071249857577E-2</v>
      </c>
      <c r="H99" s="20">
        <f t="shared" si="4"/>
        <v>0.29390936570842574</v>
      </c>
      <c r="I99" s="28">
        <v>0.16624842369169621</v>
      </c>
      <c r="J99" s="3">
        <v>0.1574966925895333</v>
      </c>
      <c r="K99" s="5">
        <v>0.23401533506085592</v>
      </c>
      <c r="L99" s="42">
        <v>0.3259358674728991</v>
      </c>
      <c r="M99" s="43">
        <v>0.4</v>
      </c>
      <c r="N99" s="44">
        <v>0.33</v>
      </c>
      <c r="O99" s="16">
        <v>0.37</v>
      </c>
      <c r="P99" s="29">
        <f t="shared" si="5"/>
        <v>0.34396904663626504</v>
      </c>
    </row>
    <row r="100" spans="1:16" x14ac:dyDescent="0.3">
      <c r="A100" s="40" t="s">
        <v>98</v>
      </c>
      <c r="B100" s="25">
        <v>35</v>
      </c>
      <c r="C100" s="26">
        <v>1.0541896341194295</v>
      </c>
      <c r="D100" s="27">
        <v>0.46446168720339559</v>
      </c>
      <c r="E100" s="27">
        <v>0.20233441919365616</v>
      </c>
      <c r="F100" s="20">
        <f t="shared" si="3"/>
        <v>0.78138138120622713</v>
      </c>
      <c r="G100" s="22">
        <v>8.1388154251934491E-2</v>
      </c>
      <c r="H100" s="20">
        <f t="shared" si="4"/>
        <v>0.85061104406934174</v>
      </c>
      <c r="I100" s="28">
        <v>0.30307114873323621</v>
      </c>
      <c r="J100" s="3">
        <v>0.30985768447959644</v>
      </c>
      <c r="K100" s="5">
        <v>0.31559038320788518</v>
      </c>
      <c r="L100" s="45">
        <v>0.60443755539846222</v>
      </c>
      <c r="M100" s="43">
        <v>0.62</v>
      </c>
      <c r="N100" s="44">
        <v>0.61</v>
      </c>
      <c r="O100" s="16">
        <v>0.73</v>
      </c>
      <c r="P100" s="29">
        <f t="shared" si="5"/>
        <v>0.68300971989356074</v>
      </c>
    </row>
    <row r="101" spans="1:16" x14ac:dyDescent="0.3">
      <c r="A101" s="40" t="s">
        <v>99</v>
      </c>
      <c r="B101" s="25">
        <v>5</v>
      </c>
      <c r="C101" s="26">
        <v>0.82432002803256454</v>
      </c>
      <c r="D101" s="27">
        <v>0.40040127642343776</v>
      </c>
      <c r="E101" s="27">
        <v>0.14460292360945032</v>
      </c>
      <c r="F101" s="20">
        <f t="shared" si="3"/>
        <v>0.63361388278876307</v>
      </c>
      <c r="G101" s="22">
        <v>0.21822830737724674</v>
      </c>
      <c r="H101" s="20">
        <f t="shared" si="4"/>
        <v>0.81048455548839593</v>
      </c>
      <c r="I101" s="28">
        <v>0.18582136882819339</v>
      </c>
      <c r="J101" s="3">
        <v>0.17076654167590519</v>
      </c>
      <c r="K101" s="5">
        <v>0.85419148070830342</v>
      </c>
      <c r="L101" s="42">
        <v>0.42456258404441161</v>
      </c>
      <c r="M101" s="43">
        <v>0.5</v>
      </c>
      <c r="N101" s="44">
        <v>0.54</v>
      </c>
      <c r="O101" s="16">
        <v>1.01</v>
      </c>
      <c r="P101" s="29">
        <f t="shared" si="5"/>
        <v>0.65700942790656147</v>
      </c>
    </row>
    <row r="102" spans="1:16" x14ac:dyDescent="0.3">
      <c r="A102" s="40" t="s">
        <v>38</v>
      </c>
      <c r="B102" s="25">
        <v>30</v>
      </c>
      <c r="C102" s="26">
        <v>1.0302504722257508</v>
      </c>
      <c r="D102" s="27">
        <v>1.8970310269803956</v>
      </c>
      <c r="E102" s="27">
        <v>0.1380553192329419</v>
      </c>
      <c r="F102" s="20">
        <f t="shared" si="3"/>
        <v>0.42467074479540962</v>
      </c>
      <c r="G102" s="22">
        <v>3.9207994620893354E-2</v>
      </c>
      <c r="H102" s="20">
        <f t="shared" si="4"/>
        <v>0.44200070610271597</v>
      </c>
      <c r="I102" s="28">
        <v>0.38203898553439813</v>
      </c>
      <c r="J102" s="3">
        <v>0.33297511721985179</v>
      </c>
      <c r="K102" s="5">
        <v>0.29853195929685755</v>
      </c>
      <c r="L102" s="45">
        <v>0.46379689074990188</v>
      </c>
      <c r="M102" s="43">
        <v>0.43</v>
      </c>
      <c r="N102" s="44">
        <v>0.39</v>
      </c>
      <c r="O102" s="16">
        <v>0.55000000000000004</v>
      </c>
      <c r="P102" s="29">
        <f t="shared" si="5"/>
        <v>0.45515951937052357</v>
      </c>
    </row>
    <row r="103" spans="1:16" x14ac:dyDescent="0.3">
      <c r="A103" s="40" t="s">
        <v>100</v>
      </c>
      <c r="B103" s="25">
        <v>17</v>
      </c>
      <c r="C103" s="26">
        <v>0.82277038422174631</v>
      </c>
      <c r="D103" s="27">
        <v>1.3288780885642877</v>
      </c>
      <c r="E103" s="27">
        <v>0.20094185049842889</v>
      </c>
      <c r="F103" s="20">
        <f t="shared" si="3"/>
        <v>0.41160794215096735</v>
      </c>
      <c r="G103" s="22">
        <v>0.12249977791291845</v>
      </c>
      <c r="H103" s="20">
        <f t="shared" si="4"/>
        <v>0.46906876122718533</v>
      </c>
      <c r="I103" s="28">
        <v>0.24115755850978704</v>
      </c>
      <c r="J103" s="3">
        <v>0.18921890193019583</v>
      </c>
      <c r="K103" s="5">
        <v>0.29021031763333116</v>
      </c>
      <c r="L103" s="42">
        <v>0.45531293397170153</v>
      </c>
      <c r="M103" s="43">
        <v>0.41</v>
      </c>
      <c r="N103" s="44">
        <v>0.43</v>
      </c>
      <c r="O103" s="16">
        <v>0.49</v>
      </c>
      <c r="P103" s="29">
        <f t="shared" si="5"/>
        <v>0.45087633903977731</v>
      </c>
    </row>
    <row r="104" spans="1:16" x14ac:dyDescent="0.3">
      <c r="A104" s="40" t="s">
        <v>101</v>
      </c>
      <c r="B104" s="25">
        <v>10</v>
      </c>
      <c r="C104" s="26">
        <v>0.58997858206828435</v>
      </c>
      <c r="D104" s="27">
        <v>1.0290709241394578</v>
      </c>
      <c r="E104" s="27">
        <v>0.222150702016704</v>
      </c>
      <c r="F104" s="20">
        <f t="shared" si="3"/>
        <v>0.3326535550843191</v>
      </c>
      <c r="G104" s="22">
        <v>4.0404539333352994E-2</v>
      </c>
      <c r="H104" s="20">
        <f t="shared" si="4"/>
        <v>0.34666020080297077</v>
      </c>
      <c r="I104" s="28">
        <v>0.22933612245460341</v>
      </c>
      <c r="J104" s="3">
        <v>0.34111711974111669</v>
      </c>
      <c r="K104" s="5">
        <v>0.16880141595848749</v>
      </c>
      <c r="L104" s="45">
        <v>0.39211351165779179</v>
      </c>
      <c r="M104" s="43">
        <v>0.28999999999999998</v>
      </c>
      <c r="N104" s="44">
        <v>0.26</v>
      </c>
      <c r="O104" s="16">
        <v>0.28000000000000003</v>
      </c>
      <c r="P104" s="29">
        <f t="shared" si="5"/>
        <v>0.31375474249215252</v>
      </c>
    </row>
    <row r="105" spans="1:16" s="1" customFormat="1" x14ac:dyDescent="0.3">
      <c r="A105" s="40" t="s">
        <v>114</v>
      </c>
      <c r="B105" s="25">
        <v>7126</v>
      </c>
      <c r="C105" s="26">
        <v>1.053424119861837</v>
      </c>
      <c r="D105" s="27">
        <v>0.89508458391750123</v>
      </c>
      <c r="E105" s="27">
        <v>0.11733007453966735</v>
      </c>
      <c r="F105" s="20">
        <f t="shared" si="3"/>
        <v>0.62972383312999392</v>
      </c>
      <c r="G105" s="22">
        <v>0.18974108706394854</v>
      </c>
      <c r="H105" s="20">
        <f t="shared" si="4"/>
        <v>0.77718840617023111</v>
      </c>
      <c r="I105" s="28">
        <v>0.38357397645262914</v>
      </c>
      <c r="J105" s="4">
        <v>0.34111711974111669</v>
      </c>
      <c r="K105" s="6">
        <v>0.16633096550876306</v>
      </c>
      <c r="L105" s="42">
        <v>0.67263488303173391</v>
      </c>
      <c r="M105" s="43">
        <v>0.7</v>
      </c>
      <c r="N105" s="44">
        <v>0.67</v>
      </c>
      <c r="O105" s="16">
        <v>0.79</v>
      </c>
      <c r="P105" s="29">
        <f t="shared" si="5"/>
        <v>0.72196465784039299</v>
      </c>
    </row>
    <row r="106" spans="1:16" s="1" customFormat="1" x14ac:dyDescent="0.3">
      <c r="A106" s="40" t="s">
        <v>108</v>
      </c>
      <c r="B106" s="25">
        <v>6279</v>
      </c>
      <c r="C106" s="26">
        <v>1.0670150545463835</v>
      </c>
      <c r="D106" s="27">
        <v>0.40666811956017107</v>
      </c>
      <c r="E106" s="27">
        <v>0.11763553279193222</v>
      </c>
      <c r="F106" s="20">
        <f t="shared" si="3"/>
        <v>0.81720245421469428</v>
      </c>
      <c r="G106" s="22">
        <v>7.3163508421812906E-2</v>
      </c>
      <c r="H106" s="20">
        <f t="shared" si="4"/>
        <v>0.88171156578350574</v>
      </c>
      <c r="I106" s="28">
        <v>0.39296830701905433</v>
      </c>
      <c r="J106" s="9">
        <v>0.3472847251755069</v>
      </c>
      <c r="K106" s="10">
        <v>0.17561002831283876</v>
      </c>
      <c r="L106" s="45">
        <v>0.82262575706710073</v>
      </c>
      <c r="M106" s="43">
        <v>0.85</v>
      </c>
      <c r="N106" s="44">
        <v>0.78</v>
      </c>
      <c r="O106" s="16">
        <v>0.87</v>
      </c>
      <c r="P106" s="29">
        <f t="shared" si="5"/>
        <v>0.84086746457012129</v>
      </c>
    </row>
  </sheetData>
  <mergeCells count="10">
    <mergeCell ref="L9:P9"/>
    <mergeCell ref="H1:H7"/>
    <mergeCell ref="B1:G1"/>
    <mergeCell ref="B2:G2"/>
    <mergeCell ref="B4:G4"/>
    <mergeCell ref="B5:G5"/>
    <mergeCell ref="B6:G6"/>
    <mergeCell ref="B7:G7"/>
    <mergeCell ref="B3:E3"/>
    <mergeCell ref="F3:G3"/>
  </mergeCells>
  <phoneticPr fontId="1" type="noConversion"/>
  <pageMargins left="0.75" right="0.75" top="1" bottom="1" header="0.5" footer="0.5"/>
  <pageSetup scale="60" orientation="landscape" horizontalDpi="4294967292" verticalDpi="4294967292"/>
  <headerFooter alignWithMargins="0"/>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5.6" x14ac:dyDescent="0.3"/>
  <cols>
    <col min="1" max="256" width="11.19921875" customWidth="1"/>
  </cols>
  <sheetData>
    <row r="1" spans="1:1" x14ac:dyDescent="0.3">
      <c r="A1" t="s">
        <v>112</v>
      </c>
    </row>
    <row r="2" spans="1:1" x14ac:dyDescent="0.3">
      <c r="A2" t="s">
        <v>110</v>
      </c>
    </row>
  </sheetData>
  <pageMargins left="0.75" right="0.75" top="1" bottom="1"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Explanation &amp; FAQs</vt:lpstr>
      <vt:lpstr>Industry Averages</vt:lpstr>
      <vt:lpstr>Input Choices</vt:lpstr>
      <vt:lpstr>'Industry Averages'!Print_Titles</vt:lpstr>
    </vt:vector>
  </TitlesOfParts>
  <Company>Stern School of Business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Iweze</dc:creator>
  <cp:lastModifiedBy>Dennis Ezimechine Iweze</cp:lastModifiedBy>
  <cp:lastPrinted>2014-01-12T16:51:23Z</cp:lastPrinted>
  <dcterms:created xsi:type="dcterms:W3CDTF">2014-01-06T21:28:12Z</dcterms:created>
  <dcterms:modified xsi:type="dcterms:W3CDTF">2023-10-18T19:12:12Z</dcterms:modified>
</cp:coreProperties>
</file>