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mc:AlternateContent xmlns:mc="http://schemas.openxmlformats.org/markup-compatibility/2006">
    <mc:Choice Requires="x15">
      <x15ac:absPath xmlns:x15ac="http://schemas.microsoft.com/office/spreadsheetml/2010/11/ac" url="C:\Users\Dennis Iweze\Downloads\"/>
    </mc:Choice>
  </mc:AlternateContent>
  <xr:revisionPtr revIDLastSave="0" documentId="8_{6D985854-0EE9-4114-80BA-8E34FBE896FB}" xr6:coauthVersionLast="47" xr6:coauthVersionMax="47" xr10:uidLastSave="{00000000-0000-0000-0000-000000000000}"/>
  <bookViews>
    <workbookView xWindow="-108" yWindow="-108" windowWidth="23256" windowHeight="12456" tabRatio="500" activeTab="1"/>
  </bookViews>
  <sheets>
    <sheet name="Variables &amp; FAQ" sheetId="3" r:id="rId1"/>
    <sheet name="Industry Averages" sheetId="1" r:id="rId2"/>
    <sheet name="Input Choices" sheetId="2" r:id="rId3"/>
  </sheets>
  <definedNames>
    <definedName name="_xlnm.Print_Titles" localSheetId="1">'Industry Averages'!$10:$10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6" i="1" l="1"/>
  <c r="H105" i="1"/>
  <c r="H104"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3"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64" i="1"/>
</calcChain>
</file>

<file path=xl/sharedStrings.xml><?xml version="1.0" encoding="utf-8"?>
<sst xmlns="http://schemas.openxmlformats.org/spreadsheetml/2006/main" count="166" uniqueCount="148">
  <si>
    <t>Advertising</t>
  </si>
  <si>
    <t>Aerospace/Defense</t>
  </si>
  <si>
    <t>Air Transport</t>
  </si>
  <si>
    <t>Apparel</t>
  </si>
  <si>
    <t>Auto Parts</t>
  </si>
  <si>
    <t>Building Materials</t>
  </si>
  <si>
    <t>Cable TV</t>
  </si>
  <si>
    <t>Chemical (Basic)</t>
  </si>
  <si>
    <t>Chemical (Diversified)</t>
  </si>
  <si>
    <t>Chemical (Specialty)</t>
  </si>
  <si>
    <t>Computers/Peripherals</t>
  </si>
  <si>
    <t>Electrical Equipment</t>
  </si>
  <si>
    <t>Entertainment</t>
  </si>
  <si>
    <t>Food Processing</t>
  </si>
  <si>
    <t>Furn/Home Furnishings</t>
  </si>
  <si>
    <t>Homebuilding</t>
  </si>
  <si>
    <t>Hotel/Gaming</t>
  </si>
  <si>
    <t>Household Products</t>
  </si>
  <si>
    <t>Information Services</t>
  </si>
  <si>
    <t>Insurance (Life)</t>
  </si>
  <si>
    <t>Insurance (Prop/Cas.)</t>
  </si>
  <si>
    <t>Machinery</t>
  </si>
  <si>
    <t>Oil/Gas Distribution</t>
  </si>
  <si>
    <t>Oilfield Svcs/Equip.</t>
  </si>
  <si>
    <t>Packaging &amp; Container</t>
  </si>
  <si>
    <t>Paper/Forest Products</t>
  </si>
  <si>
    <t>Power</t>
  </si>
  <si>
    <t>Precious Metals</t>
  </si>
  <si>
    <t>R.E.I.T.</t>
  </si>
  <si>
    <t>Recreation</t>
  </si>
  <si>
    <t>Semiconductor</t>
  </si>
  <si>
    <t>Semiconductor Equip</t>
  </si>
  <si>
    <t>Shoe</t>
  </si>
  <si>
    <t>Steel</t>
  </si>
  <si>
    <t>Telecom. Equipment</t>
  </si>
  <si>
    <t>Telecom. Services</t>
  </si>
  <si>
    <t>Tobacco</t>
  </si>
  <si>
    <t>Trucking</t>
  </si>
  <si>
    <t>Date updated:</t>
  </si>
  <si>
    <t>HiLo Risk</t>
  </si>
  <si>
    <t>Standard deviation of equity</t>
  </si>
  <si>
    <t>Number of firms</t>
  </si>
  <si>
    <t xml:space="preserve">Beta </t>
  </si>
  <si>
    <t>D/E Ratio</t>
  </si>
  <si>
    <t>Unlevered beta</t>
  </si>
  <si>
    <t>Cash/Firm value</t>
  </si>
  <si>
    <t>Unlevered beta corrected for cash</t>
  </si>
  <si>
    <t>Auto &amp; Truck</t>
  </si>
  <si>
    <t>Bank (Money Center)</t>
  </si>
  <si>
    <t>Banks (Regional)</t>
  </si>
  <si>
    <t>Beverage (Alcoholic)</t>
  </si>
  <si>
    <t>Beverage (Soft)</t>
  </si>
  <si>
    <t>Broadcasting</t>
  </si>
  <si>
    <t>Brokerage &amp; Investment Banking</t>
  </si>
  <si>
    <t>Business &amp; Consumer Services</t>
  </si>
  <si>
    <t>Coal &amp; Related Energy</t>
  </si>
  <si>
    <t>Computer Services</t>
  </si>
  <si>
    <t>Construction Supplies</t>
  </si>
  <si>
    <t>Diversified</t>
  </si>
  <si>
    <t>Drugs (Biotechnology)</t>
  </si>
  <si>
    <t>Drugs (Pharmaceutical)</t>
  </si>
  <si>
    <t>Education</t>
  </si>
  <si>
    <t>Electronics (Consumer &amp; Office)</t>
  </si>
  <si>
    <t>Electronics (General)</t>
  </si>
  <si>
    <t>Engineering/Construction</t>
  </si>
  <si>
    <t>Environmental &amp; Waste Services</t>
  </si>
  <si>
    <t>Farming/Agriculture</t>
  </si>
  <si>
    <t>Financial Svcs. (Non-bank &amp; Insurance)</t>
  </si>
  <si>
    <t>Food Wholesalers</t>
  </si>
  <si>
    <t>Green &amp; Renewable Energy</t>
  </si>
  <si>
    <t>Healthcare Products</t>
  </si>
  <si>
    <t>Healthcare Support Services</t>
  </si>
  <si>
    <t>Heathcare Information and Technology</t>
  </si>
  <si>
    <t>Hospitals/Healthcare Facilities</t>
  </si>
  <si>
    <t>Insurance (General)</t>
  </si>
  <si>
    <t>Investments &amp; Asset Management</t>
  </si>
  <si>
    <t>Metals &amp; Mining</t>
  </si>
  <si>
    <t>Office Equipment &amp; Services</t>
  </si>
  <si>
    <t>Oil/Gas (Production and Exploration)</t>
  </si>
  <si>
    <t>Real Estate (Development)</t>
  </si>
  <si>
    <t>Real Estate (General/Diversified)</t>
  </si>
  <si>
    <t>Real Estate (Operations &amp; Services)</t>
  </si>
  <si>
    <t>Restaurant/Dining</t>
  </si>
  <si>
    <t>Retail (Automotive)</t>
  </si>
  <si>
    <t>Retail (Building Supply)</t>
  </si>
  <si>
    <t>Retail (Distributors)</t>
  </si>
  <si>
    <t>Retail (General)</t>
  </si>
  <si>
    <t>Retail (Grocery and Food)</t>
  </si>
  <si>
    <t>Retail (Online)</t>
  </si>
  <si>
    <t>Retail (Special Lines)</t>
  </si>
  <si>
    <t>Rubber&amp; Tires</t>
  </si>
  <si>
    <t>Shipbuilding &amp; Marine</t>
  </si>
  <si>
    <t>Software (Entertainment)</t>
  </si>
  <si>
    <t>Software (Internet)</t>
  </si>
  <si>
    <t>Software (System &amp; Application)</t>
  </si>
  <si>
    <t>Telecom (Wireless)</t>
  </si>
  <si>
    <t>Transportation</t>
  </si>
  <si>
    <t>Transportation (Railroads)</t>
  </si>
  <si>
    <t>What is this data?</t>
  </si>
  <si>
    <t>Beta, Unlevered beta and other risk measures</t>
  </si>
  <si>
    <t>Japan</t>
  </si>
  <si>
    <t>Industry Name</t>
  </si>
  <si>
    <t>Standard deviation in operating income (last 10 years)</t>
  </si>
  <si>
    <t>Oil/Gas (Integrated)</t>
  </si>
  <si>
    <t>Publishing &amp; Newspapers</t>
  </si>
  <si>
    <t>Reinsurance</t>
  </si>
  <si>
    <t>Utility (General)</t>
  </si>
  <si>
    <t>Utility (Water)</t>
  </si>
  <si>
    <t>Total Market (without financials)</t>
  </si>
  <si>
    <t>NA</t>
  </si>
  <si>
    <t>Marginal</t>
  </si>
  <si>
    <t>Effective</t>
  </si>
  <si>
    <t>Effective Tax rate</t>
  </si>
  <si>
    <t>End Game</t>
  </si>
  <si>
    <t xml:space="preserve">To estimate pure play betas by business, to use in estimating a bottom up beta for a project or a company. </t>
  </si>
  <si>
    <t>Variable</t>
  </si>
  <si>
    <t>Explanation</t>
  </si>
  <si>
    <t>Why?</t>
  </si>
  <si>
    <t>Number of firms in the indusry grouping.</t>
  </si>
  <si>
    <t>Law of large numbers?</t>
  </si>
  <si>
    <t>Beta</t>
  </si>
  <si>
    <t>Simple average across firms of each firm's  beta, taken as a weighted average of 2-year and 5-year weekly return regression betas, with 2-year betas weighted 2/3rds. If the company has only a 2-year beta, it is used.</t>
  </si>
  <si>
    <t>I average the 2-year and 5-year betas, to remove some noise at the company level, and then take the simple average to remove even more. I don't use weighted averages, since that will make each sector's beta converge on its largest company or companies.</t>
  </si>
  <si>
    <t>Total debt, including lease debt/ Market Value of equity. I aggregate each number across the firms and then compute the aggregate debt to equity ratio.</t>
  </si>
  <si>
    <t>My definition of debt for all things cost of capital. I have always treated lease commitments as debt. Now the accountants will as well.</t>
  </si>
  <si>
    <t>Effective Tax Rate</t>
  </si>
  <si>
    <t>Effective tax rate in the most recxent 12 months.</t>
  </si>
  <si>
    <t>I need a tax rate.</t>
  </si>
  <si>
    <t>Unlevered Beta</t>
  </si>
  <si>
    <r>
      <rPr>
        <b/>
        <sz val="12"/>
        <color indexed="8"/>
        <rFont val="Calibri"/>
        <family val="2"/>
      </rPr>
      <t>Beta/ (1+ (1-tax rate) (D/E))</t>
    </r>
    <r>
      <rPr>
        <sz val="12"/>
        <color theme="1"/>
        <rFont val="Calibri"/>
        <family val="2"/>
        <scheme val="minor"/>
      </rPr>
      <t xml:space="preserve">. You can use either a marginal or effective tax rate as your option. </t>
    </r>
  </si>
  <si>
    <t>Interest saves you taxes at the margin. You should generally use a marginal tax rate, but if you have a multinational facing different marginal tax rates in different regions, you may use effective instead,</t>
  </si>
  <si>
    <t>Cash/Firm Value</t>
  </si>
  <si>
    <t>Cash &amp; Marketable Securities/ (Market Value of Equity + Total Debt, including lease debt. Aggregated across companies first ans then computed.</t>
  </si>
  <si>
    <t xml:space="preserve">Cash is usualy invested in liquid, close to riskless investments and has a beta close to zero. </t>
  </si>
  <si>
    <t>Unlevered Beta corrected for cash</t>
  </si>
  <si>
    <r>
      <rPr>
        <b/>
        <sz val="12"/>
        <color indexed="8"/>
        <rFont val="Calibri"/>
        <family val="2"/>
      </rPr>
      <t>Unlevered Beta/ (1- Cash/Firm Vaue</t>
    </r>
    <r>
      <rPr>
        <sz val="12"/>
        <color theme="1"/>
        <rFont val="Calibri"/>
        <family val="2"/>
        <scheme val="minor"/>
      </rPr>
      <t>). Cash has a beta of zero. With this calculation, I remove its effect to get a pure play beta.</t>
    </r>
  </si>
  <si>
    <t>The standard unlevered beta is an unlevered beta for the company. If the company holds a large amount of cash, you need to remove it from the calculation to get a beta for just the business.</t>
  </si>
  <si>
    <t>Simple average of (High Price for year - Low Price/ (High Price + Low Price). It is a non-parametric and simple measure of price risk.</t>
  </si>
  <si>
    <t>If you don't like making distributional assumptions and want a simple range-based measure of risk…</t>
  </si>
  <si>
    <t>Standard deviation (equity)</t>
  </si>
  <si>
    <t>Simple average across firms of each firm's standard deviation in stock prices in the prior 2 years, using weekly returns.</t>
  </si>
  <si>
    <t>This is the total risk. Beta measures only the portion of this standard deviation that is market-related.</t>
  </si>
  <si>
    <t>Standard deviation (operating income)</t>
  </si>
  <si>
    <t>Simple average across firms of each firm's coefficient of variation in annual operating income over prior 10 years. (Coefficient of variation is standard deviation divided by average operating income over the period)</t>
  </si>
  <si>
    <t>If you don't like price-based measures of risk, preferring something more intrinsic, this may be your preferred measure of risk. (Since operating income levels vary widely across firms, I used the coefficient of variation.)</t>
  </si>
  <si>
    <t>Total Market</t>
  </si>
  <si>
    <t>Do you want to use marginal or effective tax rates in unlevering betas?</t>
  </si>
  <si>
    <t>If marginal tax rate, enter the marginal tax rate to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</si>
</sst>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0"/>
  </numFmts>
  <fonts count="15" x14ac:knownFonts="1">
    <font>
      <sz val="12"/>
      <color theme="1"/>
      <name val="Calibri"/>
      <family val="2"/>
      <scheme val="minor"/>
    </font>
    <font>
      <sz val="8"/>
      <name val="Calibri"/>
      <family val="2"/>
    </font>
    <font>
      <i/>
      <sz val="10"/>
      <name val="Verdana"/>
      <family val="2"/>
    </font>
    <font>
      <b/>
      <sz val="12"/>
      <color indexed="8"/>
      <name val="Calibri"/>
      <family val="2"/>
    </font>
    <font>
      <sz val="12"/>
      <color theme="1"/>
      <name val="Calibri"/>
      <family val="2"/>
      <scheme val="minor"/>
    </font>
    <font>
      <u/>
      <sz val="12"/>
      <color theme="10"/>
      <name val="Calibri"/>
      <family val="2"/>
      <scheme val="minor"/>
    </font>
    <font>
      <b/>
      <sz val="12"/>
      <color theme="1"/>
      <name val="Calibri"/>
      <family val="2"/>
      <scheme val="minor"/>
    </font>
    <font>
      <sz val="12"/>
      <color rgb="FFFF0000"/>
      <name val="Calibri"/>
      <family val="2"/>
      <scheme val="minor"/>
    </font>
    <font>
      <sz val="12"/>
      <color rgb="FF000000"/>
      <name val="Calibri"/>
      <family val="2"/>
      <scheme val="minor"/>
    </font>
    <font>
      <b/>
      <sz val="12"/>
      <color rgb="FF000000"/>
      <name val="Calibri"/>
      <family val="2"/>
      <scheme val="minor"/>
    </font>
    <font>
      <sz val="14"/>
      <color theme="1"/>
      <name val="Calibri"/>
      <family val="2"/>
      <scheme val="minor"/>
    </font>
    <font>
      <u/>
      <sz val="12"/>
      <color theme="1"/>
      <name val="Calibri"/>
      <family val="2"/>
      <scheme val="minor"/>
    </font>
    <font>
      <b/>
      <i/>
      <sz val="12"/>
      <color theme="1"/>
      <name val="Calibri"/>
      <family val="2"/>
      <scheme val="minor"/>
    </font>
    <font>
      <i/>
      <sz val="12"/>
      <color rgb="FF000000"/>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rgb="FF000000"/>
      </patternFill>
    </fill>
    <fill>
      <patternFill patternType="solid">
        <fgColor rgb="FFFFFF00"/>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s>
  <cellStyleXfs count="3">
    <xf numFmtId="0" fontId="0" fillId="0" borderId="0"/>
    <xf numFmtId="0" fontId="5" fillId="0" borderId="0" applyNumberFormat="0" applyFill="0" applyBorder="0" applyAlignment="0" applyProtection="0"/>
    <xf numFmtId="9" fontId="4" fillId="0" borderId="0" applyFont="0" applyFill="0" applyBorder="0" applyAlignment="0" applyProtection="0"/>
  </cellStyleXfs>
  <cellXfs count="58">
    <xf numFmtId="0" fontId="0" fillId="0" borderId="0" xfId="0"/>
    <xf numFmtId="0" fontId="6" fillId="0" borderId="0" xfId="0" applyFont="1"/>
    <xf numFmtId="0" fontId="8" fillId="0" borderId="0" xfId="0" applyFont="1"/>
    <xf numFmtId="0" fontId="0" fillId="0" borderId="0" xfId="0" applyAlignment="1">
      <alignment horizontal="left"/>
    </xf>
    <xf numFmtId="10" fontId="0" fillId="0" borderId="1" xfId="0" applyNumberFormat="1" applyBorder="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178" fontId="0" fillId="0" borderId="1" xfId="0" applyNumberFormat="1" applyBorder="1" applyAlignment="1">
      <alignment horizontal="center"/>
    </xf>
    <xf numFmtId="0" fontId="2" fillId="0" borderId="2" xfId="0" applyFont="1" applyBorder="1" applyAlignment="1">
      <alignment horizontal="center" wrapText="1"/>
    </xf>
    <xf numFmtId="2" fontId="2" fillId="0" borderId="2" xfId="0" applyNumberFormat="1" applyFont="1" applyBorder="1" applyAlignment="1">
      <alignment horizontal="center" wrapText="1"/>
    </xf>
    <xf numFmtId="0" fontId="9" fillId="2" borderId="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0" fillId="0" borderId="0" xfId="0" applyFont="1"/>
    <xf numFmtId="0" fontId="10" fillId="0" borderId="6" xfId="0" applyFont="1" applyBorder="1" applyAlignment="1">
      <alignment vertical="center"/>
    </xf>
    <xf numFmtId="0" fontId="10" fillId="0" borderId="6" xfId="0" applyFont="1" applyBorder="1" applyAlignment="1">
      <alignment wrapText="1"/>
    </xf>
    <xf numFmtId="0" fontId="0" fillId="0" borderId="0" xfId="0" applyAlignment="1">
      <alignment vertical="top" wrapText="1"/>
    </xf>
    <xf numFmtId="0" fontId="6" fillId="0" borderId="1" xfId="0" applyFont="1" applyBorder="1"/>
    <xf numFmtId="0" fontId="6" fillId="0" borderId="1" xfId="0" applyFont="1" applyBorder="1" applyAlignment="1">
      <alignment vertical="top" wrapText="1"/>
    </xf>
    <xf numFmtId="0" fontId="7" fillId="0" borderId="1" xfId="0" applyFont="1" applyBorder="1" applyAlignment="1">
      <alignment vertical="center"/>
    </xf>
    <xf numFmtId="0" fontId="0" fillId="0" borderId="1" xfId="0" applyBorder="1"/>
    <xf numFmtId="0" fontId="0" fillId="0" borderId="1" xfId="0" applyBorder="1" applyAlignment="1">
      <alignment vertical="top" wrapText="1"/>
    </xf>
    <xf numFmtId="0" fontId="0" fillId="0" borderId="1" xfId="0" applyBorder="1" applyAlignment="1">
      <alignment vertical="top"/>
    </xf>
    <xf numFmtId="0" fontId="0" fillId="0" borderId="7" xfId="0" applyBorder="1"/>
    <xf numFmtId="0" fontId="2" fillId="0" borderId="8" xfId="0" applyFont="1" applyBorder="1" applyAlignment="1">
      <alignment wrapText="1"/>
    </xf>
    <xf numFmtId="0" fontId="0" fillId="0" borderId="9" xfId="0" applyBorder="1"/>
    <xf numFmtId="0" fontId="0" fillId="0" borderId="10" xfId="0" applyBorder="1" applyAlignment="1">
      <alignment horizontal="center"/>
    </xf>
    <xf numFmtId="2" fontId="0" fillId="0" borderId="10" xfId="0" applyNumberFormat="1" applyBorder="1" applyAlignment="1">
      <alignment horizontal="center"/>
    </xf>
    <xf numFmtId="10" fontId="0" fillId="0" borderId="10" xfId="0" applyNumberFormat="1" applyBorder="1" applyAlignment="1">
      <alignment horizontal="center"/>
    </xf>
    <xf numFmtId="0" fontId="11" fillId="0" borderId="0" xfId="0" applyFont="1"/>
    <xf numFmtId="0" fontId="12" fillId="0" borderId="0" xfId="0" applyFont="1"/>
    <xf numFmtId="0" fontId="0" fillId="3" borderId="1" xfId="0" applyFill="1" applyBorder="1" applyAlignment="1">
      <alignment horizontal="center"/>
    </xf>
    <xf numFmtId="10" fontId="0" fillId="3" borderId="1" xfId="0" applyNumberFormat="1" applyFill="1" applyBorder="1" applyAlignment="1">
      <alignment horizontal="center"/>
    </xf>
    <xf numFmtId="0" fontId="2" fillId="0" borderId="1" xfId="0" applyFont="1" applyBorder="1" applyAlignment="1">
      <alignment horizontal="center" wrapText="1"/>
    </xf>
    <xf numFmtId="10" fontId="2" fillId="0" borderId="1" xfId="2" applyNumberFormat="1" applyFont="1" applyBorder="1" applyAlignment="1">
      <alignment horizontal="center" wrapText="1"/>
    </xf>
    <xf numFmtId="10" fontId="4" fillId="0" borderId="1" xfId="2" applyNumberFormat="1" applyFont="1" applyBorder="1" applyAlignment="1">
      <alignment horizontal="center"/>
    </xf>
    <xf numFmtId="0" fontId="5" fillId="4" borderId="10" xfId="1" applyFill="1" applyBorder="1" applyAlignment="1">
      <alignment horizontal="left" vertical="top" wrapText="1"/>
    </xf>
    <xf numFmtId="0" fontId="5" fillId="4" borderId="11" xfId="1" applyFill="1" applyBorder="1" applyAlignment="1">
      <alignment horizontal="left" vertical="top" wrapText="1"/>
    </xf>
    <xf numFmtId="0" fontId="5" fillId="4" borderId="2" xfId="1" applyFill="1" applyBorder="1" applyAlignment="1">
      <alignment horizontal="left" vertical="top" wrapText="1"/>
    </xf>
    <xf numFmtId="15" fontId="13" fillId="2" borderId="12" xfId="0" applyNumberFormat="1" applyFont="1" applyFill="1" applyBorder="1" applyAlignment="1">
      <alignment horizontal="left"/>
    </xf>
    <xf numFmtId="15" fontId="13" fillId="2" borderId="13" xfId="0" applyNumberFormat="1" applyFont="1" applyFill="1" applyBorder="1" applyAlignment="1">
      <alignment horizontal="left"/>
    </xf>
    <xf numFmtId="15" fontId="13" fillId="2" borderId="18" xfId="0" applyNumberFormat="1" applyFont="1" applyFill="1" applyBorder="1" applyAlignment="1">
      <alignment horizontal="left"/>
    </xf>
    <xf numFmtId="0" fontId="5" fillId="2" borderId="14" xfId="1" applyFill="1" applyBorder="1" applyAlignment="1">
      <alignment horizontal="left"/>
    </xf>
    <xf numFmtId="0" fontId="5" fillId="2" borderId="15" xfId="1" applyFill="1" applyBorder="1" applyAlignment="1">
      <alignment horizontal="left"/>
    </xf>
    <xf numFmtId="0" fontId="5" fillId="2" borderId="19" xfId="1" applyFill="1" applyBorder="1" applyAlignment="1">
      <alignment horizontal="left"/>
    </xf>
    <xf numFmtId="15" fontId="5" fillId="2" borderId="14" xfId="1" applyNumberFormat="1" applyFill="1" applyBorder="1" applyAlignment="1">
      <alignment horizontal="left"/>
    </xf>
    <xf numFmtId="15" fontId="5" fillId="2" borderId="15" xfId="1" applyNumberFormat="1" applyFill="1" applyBorder="1" applyAlignment="1">
      <alignment horizontal="left"/>
    </xf>
    <xf numFmtId="15" fontId="5" fillId="2" borderId="19" xfId="1" applyNumberFormat="1" applyFill="1" applyBorder="1" applyAlignment="1">
      <alignment horizontal="left"/>
    </xf>
    <xf numFmtId="0" fontId="5" fillId="2" borderId="14" xfId="1" applyFill="1" applyBorder="1"/>
    <xf numFmtId="0" fontId="5" fillId="2" borderId="15" xfId="1" applyFill="1" applyBorder="1"/>
    <xf numFmtId="0" fontId="5" fillId="2" borderId="19" xfId="1" applyFill="1" applyBorder="1"/>
    <xf numFmtId="0" fontId="5" fillId="2" borderId="16" xfId="1" applyFill="1" applyBorder="1" applyAlignment="1">
      <alignment horizontal="left"/>
    </xf>
    <xf numFmtId="0" fontId="5" fillId="2" borderId="17" xfId="1" applyFill="1" applyBorder="1" applyAlignment="1">
      <alignment horizontal="left"/>
    </xf>
    <xf numFmtId="0" fontId="5" fillId="2" borderId="20" xfId="1" applyFill="1" applyBorder="1" applyAlignment="1">
      <alignment horizontal="left"/>
    </xf>
    <xf numFmtId="0" fontId="14" fillId="2" borderId="14" xfId="0" applyFont="1" applyFill="1" applyBorder="1" applyAlignment="1">
      <alignment horizontal="left"/>
    </xf>
    <xf numFmtId="0" fontId="14" fillId="2" borderId="15" xfId="0" applyFont="1" applyFill="1" applyBorder="1" applyAlignment="1">
      <alignment horizontal="left"/>
    </xf>
    <xf numFmtId="0" fontId="14" fillId="2" borderId="7" xfId="0" applyFont="1" applyFill="1" applyBorder="1" applyAlignment="1">
      <alignment horizontal="left"/>
    </xf>
    <xf numFmtId="0" fontId="14" fillId="2" borderId="19" xfId="0" applyFont="1" applyFill="1" applyBorder="1" applyAlignment="1">
      <alignment horizontal="left"/>
    </xf>
  </cellXfs>
  <cellStyles count="3">
    <cellStyle name="Hyperlink" xfId="1" builtinId="8"/>
    <cellStyle name="Normal" xfId="0" builtinId="0"/>
    <cellStyle name="Percent" xfId="2" builtinId="5"/>
  </cellStyles>
  <dxfs count="16">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font>
        <b val="0"/>
        <i/>
        <strike val="0"/>
        <condense val="0"/>
        <extend val="0"/>
        <outline val="0"/>
        <shadow val="0"/>
        <u val="none"/>
        <vertAlign val="baseline"/>
        <sz val="10"/>
        <color auto="1"/>
        <name val="Verdana"/>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78" formatCode="0.0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0:K106" totalsRowShown="0" headerRowDxfId="4" dataDxfId="3" headerRowBorderDxfId="1" tableBorderDxfId="2" totalsRowBorderDxfId="0">
  <autoFilter ref="A10:K106"/>
  <tableColumns count="11">
    <tableColumn id="1" name="Industry Name" dataDxfId="15"/>
    <tableColumn id="2" name="Number of firms" dataDxfId="14"/>
    <tableColumn id="3" name="Beta " dataDxfId="13"/>
    <tableColumn id="4" name="D/E Ratio" dataDxfId="12"/>
    <tableColumn id="5" name="Effective Tax rate" dataDxfId="11"/>
    <tableColumn id="6" name="Unlevered beta" dataDxfId="10">
      <calculatedColumnFormula>IF(C11=0,"NA",IF($F$8="Effective",C11/(1+(1-E11)*D11),C11/(1+(1-$F$9)*D11)))</calculatedColumnFormula>
    </tableColumn>
    <tableColumn id="7" name="Cash/Firm value" dataDxfId="9"/>
    <tableColumn id="8" name="Unlevered beta corrected for cash" dataDxfId="8">
      <calculatedColumnFormula>IF(F11="NA","NA",F11/(1-G11))</calculatedColumnFormula>
    </tableColumn>
    <tableColumn id="9" name="HiLo Risk" dataDxfId="7"/>
    <tableColumn id="10" name="Standard deviation of equity" dataDxfId="6"/>
    <tableColumn id="11" name="Standard deviation in operating income (last 10 years)" dataDxfId="5"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sqref="A1:C65536"/>
    </sheetView>
  </sheetViews>
  <sheetFormatPr defaultRowHeight="15.6" x14ac:dyDescent="0.3"/>
  <cols>
    <col min="1" max="1" width="33.296875" customWidth="1"/>
    <col min="2" max="2" width="60.19921875" customWidth="1"/>
    <col min="3" max="3" width="43.296875" style="16" customWidth="1"/>
    <col min="4" max="256" width="11.19921875" customWidth="1"/>
  </cols>
  <sheetData>
    <row r="1" spans="1:3" ht="36.6" thickBot="1" x14ac:dyDescent="0.4">
      <c r="A1" s="14" t="s">
        <v>113</v>
      </c>
      <c r="B1" s="15" t="s">
        <v>114</v>
      </c>
    </row>
    <row r="3" spans="1:3" x14ac:dyDescent="0.3">
      <c r="A3" s="17" t="s">
        <v>115</v>
      </c>
      <c r="B3" s="17" t="s">
        <v>116</v>
      </c>
      <c r="C3" s="18" t="s">
        <v>117</v>
      </c>
    </row>
    <row r="4" spans="1:3" x14ac:dyDescent="0.3">
      <c r="A4" s="19" t="s">
        <v>41</v>
      </c>
      <c r="B4" s="20" t="s">
        <v>118</v>
      </c>
      <c r="C4" s="21" t="s">
        <v>119</v>
      </c>
    </row>
    <row r="5" spans="1:3" ht="93.6" x14ac:dyDescent="0.3">
      <c r="A5" s="19" t="s">
        <v>120</v>
      </c>
      <c r="B5" s="21" t="s">
        <v>121</v>
      </c>
      <c r="C5" s="21" t="s">
        <v>122</v>
      </c>
    </row>
    <row r="6" spans="1:3" ht="46.8" x14ac:dyDescent="0.3">
      <c r="A6" s="19" t="s">
        <v>43</v>
      </c>
      <c r="B6" s="21" t="s">
        <v>123</v>
      </c>
      <c r="C6" s="21" t="s">
        <v>124</v>
      </c>
    </row>
    <row r="7" spans="1:3" x14ac:dyDescent="0.3">
      <c r="A7" s="19" t="s">
        <v>125</v>
      </c>
      <c r="B7" s="22" t="s">
        <v>126</v>
      </c>
      <c r="C7" s="21" t="s">
        <v>127</v>
      </c>
    </row>
    <row r="8" spans="1:3" ht="78" x14ac:dyDescent="0.3">
      <c r="A8" s="19" t="s">
        <v>128</v>
      </c>
      <c r="B8" s="21" t="s">
        <v>129</v>
      </c>
      <c r="C8" s="21" t="s">
        <v>130</v>
      </c>
    </row>
    <row r="9" spans="1:3" ht="46.8" x14ac:dyDescent="0.3">
      <c r="A9" s="19" t="s">
        <v>131</v>
      </c>
      <c r="B9" s="21" t="s">
        <v>132</v>
      </c>
      <c r="C9" s="21" t="s">
        <v>133</v>
      </c>
    </row>
    <row r="10" spans="1:3" ht="78" x14ac:dyDescent="0.3">
      <c r="A10" s="19" t="s">
        <v>134</v>
      </c>
      <c r="B10" s="21" t="s">
        <v>135</v>
      </c>
      <c r="C10" s="21" t="s">
        <v>136</v>
      </c>
    </row>
    <row r="11" spans="1:3" ht="46.8" x14ac:dyDescent="0.3">
      <c r="A11" s="19" t="s">
        <v>39</v>
      </c>
      <c r="B11" s="21" t="s">
        <v>137</v>
      </c>
      <c r="C11" s="21" t="s">
        <v>138</v>
      </c>
    </row>
    <row r="12" spans="1:3" ht="46.8" x14ac:dyDescent="0.3">
      <c r="A12" s="19" t="s">
        <v>139</v>
      </c>
      <c r="B12" s="21" t="s">
        <v>140</v>
      </c>
      <c r="C12" s="21" t="s">
        <v>141</v>
      </c>
    </row>
    <row r="13" spans="1:3" ht="78" x14ac:dyDescent="0.3">
      <c r="A13" s="19" t="s">
        <v>142</v>
      </c>
      <c r="B13" s="21" t="s">
        <v>143</v>
      </c>
      <c r="C13" s="21" t="s">
        <v>144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6"/>
  <sheetViews>
    <sheetView tabSelected="1" workbookViewId="0">
      <selection activeCell="B5" sqref="B5:G5"/>
    </sheetView>
  </sheetViews>
  <sheetFormatPr defaultRowHeight="15.6" x14ac:dyDescent="0.3"/>
  <cols>
    <col min="1" max="1" width="24.69921875" style="3" bestFit="1" customWidth="1"/>
    <col min="2" max="2" width="17.69921875" customWidth="1"/>
    <col min="3" max="3" width="11.19921875" customWidth="1"/>
    <col min="4" max="4" width="13.796875" customWidth="1"/>
    <col min="5" max="5" width="11" customWidth="1"/>
    <col min="6" max="6" width="16.69921875" customWidth="1"/>
    <col min="7" max="7" width="17.69921875" customWidth="1"/>
    <col min="8" max="8" width="32.5" customWidth="1"/>
    <col min="9" max="9" width="11.69921875" customWidth="1"/>
    <col min="10" max="10" width="27.796875" customWidth="1"/>
    <col min="11" max="11" width="47.69921875" customWidth="1"/>
    <col min="12" max="256" width="11.19921875" customWidth="1"/>
  </cols>
  <sheetData>
    <row r="1" spans="1:13" x14ac:dyDescent="0.3">
      <c r="A1" s="10" t="s">
        <v>38</v>
      </c>
      <c r="B1" s="39">
        <v>44931</v>
      </c>
      <c r="C1" s="40"/>
      <c r="D1" s="40"/>
      <c r="E1" s="40"/>
      <c r="F1" s="40"/>
      <c r="G1" s="41"/>
      <c r="H1" s="36"/>
    </row>
    <row r="2" spans="1:13" x14ac:dyDescent="0.3">
      <c r="A2" s="11"/>
      <c r="B2" s="42"/>
      <c r="C2" s="43"/>
      <c r="D2" s="43"/>
      <c r="E2" s="43"/>
      <c r="F2" s="43"/>
      <c r="G2" s="44"/>
      <c r="H2" s="37"/>
    </row>
    <row r="3" spans="1:13" x14ac:dyDescent="0.3">
      <c r="A3" s="11" t="s">
        <v>98</v>
      </c>
      <c r="B3" s="54" t="s">
        <v>99</v>
      </c>
      <c r="C3" s="55"/>
      <c r="D3" s="55"/>
      <c r="E3" s="56"/>
      <c r="F3" s="54" t="s">
        <v>100</v>
      </c>
      <c r="G3" s="57"/>
      <c r="H3" s="37"/>
      <c r="I3" s="2"/>
      <c r="J3" s="2"/>
    </row>
    <row r="4" spans="1:13" x14ac:dyDescent="0.3">
      <c r="A4" s="11"/>
      <c r="B4" s="45"/>
      <c r="C4" s="46"/>
      <c r="D4" s="46"/>
      <c r="E4" s="46"/>
      <c r="F4" s="46"/>
      <c r="G4" s="47"/>
      <c r="H4" s="37"/>
    </row>
    <row r="5" spans="1:13" x14ac:dyDescent="0.3">
      <c r="A5" s="11"/>
      <c r="B5" s="48"/>
      <c r="C5" s="49"/>
      <c r="D5" s="49"/>
      <c r="E5" s="49"/>
      <c r="F5" s="49"/>
      <c r="G5" s="50"/>
      <c r="H5" s="37"/>
    </row>
    <row r="6" spans="1:13" s="1" customFormat="1" x14ac:dyDescent="0.3">
      <c r="A6" s="11"/>
      <c r="B6" s="42"/>
      <c r="C6" s="43"/>
      <c r="D6" s="43"/>
      <c r="E6" s="43"/>
      <c r="F6" s="43"/>
      <c r="G6" s="44"/>
      <c r="H6" s="37"/>
    </row>
    <row r="7" spans="1:13" x14ac:dyDescent="0.3">
      <c r="A7" s="12"/>
      <c r="B7" s="51"/>
      <c r="C7" s="52"/>
      <c r="D7" s="52"/>
      <c r="E7" s="52"/>
      <c r="F7" s="52"/>
      <c r="G7" s="53"/>
      <c r="H7" s="38"/>
    </row>
    <row r="8" spans="1:13" x14ac:dyDescent="0.3">
      <c r="A8" t="s">
        <v>146</v>
      </c>
      <c r="F8" s="31" t="s">
        <v>110</v>
      </c>
      <c r="G8" s="29"/>
    </row>
    <row r="9" spans="1:13" x14ac:dyDescent="0.3">
      <c r="A9" t="s">
        <v>147</v>
      </c>
      <c r="F9" s="32">
        <v>0.23200000000000001</v>
      </c>
      <c r="G9" s="29"/>
      <c r="L9" s="30"/>
      <c r="M9" s="30"/>
    </row>
    <row r="10" spans="1:13" ht="26.4" x14ac:dyDescent="0.3">
      <c r="A10" s="24" t="s">
        <v>101</v>
      </c>
      <c r="B10" s="8" t="s">
        <v>41</v>
      </c>
      <c r="C10" s="9" t="s">
        <v>42</v>
      </c>
      <c r="D10" s="8" t="s">
        <v>43</v>
      </c>
      <c r="E10" s="8" t="s">
        <v>112</v>
      </c>
      <c r="F10" s="8" t="s">
        <v>44</v>
      </c>
      <c r="G10" s="8" t="s">
        <v>45</v>
      </c>
      <c r="H10" s="8" t="s">
        <v>46</v>
      </c>
      <c r="I10" s="33" t="s">
        <v>39</v>
      </c>
      <c r="J10" s="33" t="s">
        <v>40</v>
      </c>
      <c r="K10" s="34" t="s">
        <v>102</v>
      </c>
    </row>
    <row r="11" spans="1:13" x14ac:dyDescent="0.3">
      <c r="A11" s="23" t="s">
        <v>0</v>
      </c>
      <c r="B11" s="5">
        <v>71</v>
      </c>
      <c r="C11" s="6">
        <v>1.3837552909999999</v>
      </c>
      <c r="D11" s="4">
        <v>0.27142748905376762</v>
      </c>
      <c r="E11" s="4">
        <v>0.283451695</v>
      </c>
      <c r="F11" s="6">
        <f t="shared" ref="F11:F63" si="0">IF(C11=0,"NA",IF($F$8="Effective",C11/(1+(1-E11)*D11),C11/(1+(1-$F$9)*D11)))</f>
        <v>1.1450602539164885</v>
      </c>
      <c r="G11" s="4">
        <v>0.27060501362766676</v>
      </c>
      <c r="H11" s="6">
        <f t="shared" ref="H11:H74" si="1">IF(F11="NA","NA",F11/(1-G11))</f>
        <v>1.5698767818675012</v>
      </c>
      <c r="I11" s="7">
        <v>0.30319845699999998</v>
      </c>
      <c r="J11" s="4">
        <v>0.31611793199999999</v>
      </c>
      <c r="K11" s="35">
        <v>0.32229959389570823</v>
      </c>
    </row>
    <row r="12" spans="1:13" x14ac:dyDescent="0.3">
      <c r="A12" s="23" t="s">
        <v>1</v>
      </c>
      <c r="B12" s="5">
        <v>2</v>
      </c>
      <c r="C12" s="6">
        <v>1.075097277</v>
      </c>
      <c r="D12" s="4">
        <v>1.2864137035554508</v>
      </c>
      <c r="E12" s="4">
        <v>0</v>
      </c>
      <c r="F12" s="6">
        <f t="shared" si="0"/>
        <v>0.54080272302583121</v>
      </c>
      <c r="G12" s="4">
        <v>0.13655463592552217</v>
      </c>
      <c r="H12" s="6">
        <f t="shared" si="1"/>
        <v>0.62633114442106552</v>
      </c>
      <c r="I12" s="7">
        <v>0.39854859500000001</v>
      </c>
      <c r="J12" s="4">
        <v>0.33216143399999998</v>
      </c>
      <c r="K12" s="35">
        <v>1.4975359596588653</v>
      </c>
    </row>
    <row r="13" spans="1:13" x14ac:dyDescent="0.3">
      <c r="A13" s="23" t="s">
        <v>2</v>
      </c>
      <c r="B13" s="5">
        <v>6</v>
      </c>
      <c r="C13" s="6">
        <v>0.91421617099999997</v>
      </c>
      <c r="D13" s="4">
        <v>0.887576595563486</v>
      </c>
      <c r="E13" s="4">
        <v>8.3333332999999996E-2</v>
      </c>
      <c r="F13" s="6">
        <f t="shared" si="0"/>
        <v>0.54363950475298195</v>
      </c>
      <c r="G13" s="4">
        <v>0.16797236668600449</v>
      </c>
      <c r="H13" s="6">
        <f t="shared" si="1"/>
        <v>0.65339116513191575</v>
      </c>
      <c r="I13" s="7">
        <v>0.19448191000000001</v>
      </c>
      <c r="J13" s="4">
        <v>0.206497232</v>
      </c>
      <c r="K13" s="35">
        <v>3.7208146279881129</v>
      </c>
    </row>
    <row r="14" spans="1:13" x14ac:dyDescent="0.3">
      <c r="A14" s="23" t="s">
        <v>3</v>
      </c>
      <c r="B14" s="5">
        <v>61</v>
      </c>
      <c r="C14" s="6">
        <v>0.835747185</v>
      </c>
      <c r="D14" s="4">
        <v>0.34394602536103097</v>
      </c>
      <c r="E14" s="4">
        <v>0.23241047400000001</v>
      </c>
      <c r="F14" s="6">
        <f t="shared" si="0"/>
        <v>0.66111365190468019</v>
      </c>
      <c r="G14" s="4">
        <v>0.21267833744569264</v>
      </c>
      <c r="H14" s="6">
        <f t="shared" si="1"/>
        <v>0.83969955781456518</v>
      </c>
      <c r="I14" s="7">
        <v>0.216653395</v>
      </c>
      <c r="J14" s="4">
        <v>0.19897463700000001</v>
      </c>
      <c r="K14" s="35">
        <v>0.30726159170931305</v>
      </c>
    </row>
    <row r="15" spans="1:13" x14ac:dyDescent="0.3">
      <c r="A15" s="23" t="s">
        <v>47</v>
      </c>
      <c r="B15" s="5">
        <v>10</v>
      </c>
      <c r="C15" s="6">
        <v>1.5529602650000001</v>
      </c>
      <c r="D15" s="4">
        <v>1.1440428105330973</v>
      </c>
      <c r="E15" s="4">
        <v>0.26927085899999997</v>
      </c>
      <c r="F15" s="6">
        <f t="shared" si="0"/>
        <v>0.82664734337422274</v>
      </c>
      <c r="G15" s="4">
        <v>0.17848403755993542</v>
      </c>
      <c r="H15" s="6">
        <f t="shared" si="1"/>
        <v>1.0062462339975926</v>
      </c>
      <c r="I15" s="7">
        <v>0.24003786099999999</v>
      </c>
      <c r="J15" s="4">
        <v>0.240680376</v>
      </c>
      <c r="K15" s="35">
        <v>0.1901476135217128</v>
      </c>
    </row>
    <row r="16" spans="1:13" x14ac:dyDescent="0.3">
      <c r="A16" s="23" t="s">
        <v>4</v>
      </c>
      <c r="B16" s="5">
        <v>104</v>
      </c>
      <c r="C16" s="6">
        <v>1.338577769</v>
      </c>
      <c r="D16" s="4">
        <v>0.44931686896110401</v>
      </c>
      <c r="E16" s="4">
        <v>0.26148998499999998</v>
      </c>
      <c r="F16" s="6">
        <f t="shared" si="0"/>
        <v>0.99516935141497809</v>
      </c>
      <c r="G16" s="4">
        <v>0.23044180164935674</v>
      </c>
      <c r="H16" s="6">
        <f t="shared" si="1"/>
        <v>1.2931697089939089</v>
      </c>
      <c r="I16" s="7">
        <v>0.18811320500000001</v>
      </c>
      <c r="J16" s="4">
        <v>0.229367087</v>
      </c>
      <c r="K16" s="35">
        <v>0.26323628867300597</v>
      </c>
    </row>
    <row r="17" spans="1:11" x14ac:dyDescent="0.3">
      <c r="A17" s="23" t="s">
        <v>48</v>
      </c>
      <c r="B17" s="5">
        <v>6</v>
      </c>
      <c r="C17" s="6">
        <v>1.021146433</v>
      </c>
      <c r="D17" s="4">
        <v>7.0008212862495398</v>
      </c>
      <c r="E17" s="4">
        <v>0.207619042</v>
      </c>
      <c r="F17" s="6">
        <f t="shared" si="0"/>
        <v>0.16013886853115283</v>
      </c>
      <c r="G17" s="4">
        <v>1.1967659684010519</v>
      </c>
      <c r="H17" s="6">
        <f t="shared" si="1"/>
        <v>-0.81385449848093128</v>
      </c>
      <c r="I17" s="7">
        <v>0.14119548400000001</v>
      </c>
      <c r="J17" s="4">
        <v>0.15976370500000001</v>
      </c>
      <c r="K17" s="35" t="s">
        <v>109</v>
      </c>
    </row>
    <row r="18" spans="1:11" x14ac:dyDescent="0.3">
      <c r="A18" s="23" t="s">
        <v>49</v>
      </c>
      <c r="B18" s="5">
        <v>78</v>
      </c>
      <c r="C18" s="6">
        <v>0.738418554</v>
      </c>
      <c r="D18" s="4">
        <v>5.0874831920257657</v>
      </c>
      <c r="E18" s="4">
        <v>0.26337153499999999</v>
      </c>
      <c r="F18" s="6">
        <f t="shared" si="0"/>
        <v>0.15047695150704513</v>
      </c>
      <c r="G18" s="4">
        <v>1.4186254695603044</v>
      </c>
      <c r="H18" s="6">
        <f t="shared" si="1"/>
        <v>-0.3594548407795059</v>
      </c>
      <c r="I18" s="7">
        <v>0.154618065</v>
      </c>
      <c r="J18" s="4">
        <v>0.172359021</v>
      </c>
      <c r="K18" s="35" t="s">
        <v>109</v>
      </c>
    </row>
    <row r="19" spans="1:11" x14ac:dyDescent="0.3">
      <c r="A19" s="23" t="s">
        <v>50</v>
      </c>
      <c r="B19" s="5">
        <v>6</v>
      </c>
      <c r="C19" s="6">
        <v>0.60178975499999998</v>
      </c>
      <c r="D19" s="4">
        <v>0.52777510232286196</v>
      </c>
      <c r="E19" s="4">
        <v>0.25745633000000001</v>
      </c>
      <c r="F19" s="6">
        <f t="shared" si="0"/>
        <v>0.42821914246893888</v>
      </c>
      <c r="G19" s="4">
        <v>4.1377399721004217E-2</v>
      </c>
      <c r="H19" s="6">
        <f t="shared" si="1"/>
        <v>0.44670253167858837</v>
      </c>
      <c r="I19" s="7">
        <v>0.156133196</v>
      </c>
      <c r="J19" s="4">
        <v>0.13692062699999999</v>
      </c>
      <c r="K19" s="35">
        <v>0.17675399463378666</v>
      </c>
    </row>
    <row r="20" spans="1:11" x14ac:dyDescent="0.3">
      <c r="A20" s="23" t="s">
        <v>51</v>
      </c>
      <c r="B20" s="5">
        <v>7</v>
      </c>
      <c r="C20" s="6">
        <v>0.43458290999999999</v>
      </c>
      <c r="D20" s="4">
        <v>0.17989108257371411</v>
      </c>
      <c r="E20" s="4">
        <v>0.27115405100000001</v>
      </c>
      <c r="F20" s="6">
        <f t="shared" si="0"/>
        <v>0.38183058896881261</v>
      </c>
      <c r="G20" s="4">
        <v>0.14243683197614201</v>
      </c>
      <c r="H20" s="6">
        <f t="shared" si="1"/>
        <v>0.44525068613743196</v>
      </c>
      <c r="I20" s="7">
        <v>0.16130688600000001</v>
      </c>
      <c r="J20" s="4">
        <v>0.164091294</v>
      </c>
      <c r="K20" s="35">
        <v>0.19617408749306506</v>
      </c>
    </row>
    <row r="21" spans="1:11" x14ac:dyDescent="0.3">
      <c r="A21" s="23" t="s">
        <v>52</v>
      </c>
      <c r="B21" s="5">
        <v>11</v>
      </c>
      <c r="C21" s="6">
        <v>0.58493162899999995</v>
      </c>
      <c r="D21" s="4">
        <v>0.35072640928133264</v>
      </c>
      <c r="E21" s="4">
        <v>0.30424309799999999</v>
      </c>
      <c r="F21" s="6">
        <f t="shared" si="0"/>
        <v>0.46080907295207185</v>
      </c>
      <c r="G21" s="4">
        <v>0.25403000112220891</v>
      </c>
      <c r="H21" s="6">
        <f t="shared" si="1"/>
        <v>0.61773137478088336</v>
      </c>
      <c r="I21" s="7">
        <v>0.12652012800000001</v>
      </c>
      <c r="J21" s="4">
        <v>0.12764753000000001</v>
      </c>
      <c r="K21" s="35">
        <v>0.10196367082114066</v>
      </c>
    </row>
    <row r="22" spans="1:11" x14ac:dyDescent="0.3">
      <c r="A22" s="23" t="s">
        <v>53</v>
      </c>
      <c r="B22" s="5">
        <v>35</v>
      </c>
      <c r="C22" s="6">
        <v>1.16554392</v>
      </c>
      <c r="D22" s="4">
        <v>11.2590374063582</v>
      </c>
      <c r="E22" s="4">
        <v>0.25323067500000002</v>
      </c>
      <c r="F22" s="6">
        <f t="shared" si="0"/>
        <v>0.12082005610410755</v>
      </c>
      <c r="G22" s="4">
        <v>0.24039841768566564</v>
      </c>
      <c r="H22" s="6">
        <f t="shared" si="1"/>
        <v>0.15905714116075975</v>
      </c>
      <c r="I22" s="7">
        <v>0.212501194</v>
      </c>
      <c r="J22" s="4">
        <v>0.226456395</v>
      </c>
      <c r="K22" s="35">
        <v>0.52726629501911315</v>
      </c>
    </row>
    <row r="23" spans="1:11" x14ac:dyDescent="0.3">
      <c r="A23" s="23" t="s">
        <v>5</v>
      </c>
      <c r="B23" s="5">
        <v>63</v>
      </c>
      <c r="C23" s="6">
        <v>0.87370632599999998</v>
      </c>
      <c r="D23" s="4">
        <v>0.29473072795520161</v>
      </c>
      <c r="E23" s="4">
        <v>0.26787146000000001</v>
      </c>
      <c r="F23" s="6">
        <f t="shared" si="0"/>
        <v>0.71244265246167282</v>
      </c>
      <c r="G23" s="4">
        <v>0.14038872038123973</v>
      </c>
      <c r="H23" s="6">
        <f t="shared" si="1"/>
        <v>0.82879630520628222</v>
      </c>
      <c r="I23" s="7">
        <v>0.16384212200000001</v>
      </c>
      <c r="J23" s="4">
        <v>0.169255977</v>
      </c>
      <c r="K23" s="35">
        <v>0.20012253110854752</v>
      </c>
    </row>
    <row r="24" spans="1:11" x14ac:dyDescent="0.3">
      <c r="A24" s="23" t="s">
        <v>54</v>
      </c>
      <c r="B24" s="5">
        <v>205</v>
      </c>
      <c r="C24" s="6">
        <v>1.361823129</v>
      </c>
      <c r="D24" s="4">
        <v>9.4714993645480597E-2</v>
      </c>
      <c r="E24" s="4">
        <v>0.28759107</v>
      </c>
      <c r="F24" s="6">
        <f t="shared" si="0"/>
        <v>1.2694797559316131</v>
      </c>
      <c r="G24" s="4">
        <v>0.15437521430087725</v>
      </c>
      <c r="H24" s="6">
        <f t="shared" si="1"/>
        <v>1.5012329077867166</v>
      </c>
      <c r="I24" s="7">
        <v>0.26741488000000002</v>
      </c>
      <c r="J24" s="4">
        <v>0.27854572599999999</v>
      </c>
      <c r="K24" s="35">
        <v>0.41994439212988782</v>
      </c>
    </row>
    <row r="25" spans="1:11" x14ac:dyDescent="0.3">
      <c r="A25" s="23" t="s">
        <v>6</v>
      </c>
      <c r="B25" s="5">
        <v>1</v>
      </c>
      <c r="C25" s="6">
        <v>0.45972553999999999</v>
      </c>
      <c r="D25" s="4">
        <v>0.5302439492651877</v>
      </c>
      <c r="E25" s="4">
        <v>0.31196581200000001</v>
      </c>
      <c r="F25" s="6">
        <f t="shared" si="0"/>
        <v>0.32668888862079198</v>
      </c>
      <c r="G25" s="4">
        <v>0.28407846442690221</v>
      </c>
      <c r="H25" s="6">
        <f t="shared" si="1"/>
        <v>0.45631940427560452</v>
      </c>
      <c r="I25" s="7">
        <v>0.18181818199999999</v>
      </c>
      <c r="J25" s="4">
        <v>0.144188338</v>
      </c>
      <c r="K25" s="35">
        <v>0.10776581285862091</v>
      </c>
    </row>
    <row r="26" spans="1:11" x14ac:dyDescent="0.3">
      <c r="A26" s="23" t="s">
        <v>7</v>
      </c>
      <c r="B26" s="5">
        <v>69</v>
      </c>
      <c r="C26" s="6">
        <v>1.1035834819999999</v>
      </c>
      <c r="D26" s="4">
        <v>0.62753896928868891</v>
      </c>
      <c r="E26" s="4">
        <v>0.26248569300000002</v>
      </c>
      <c r="F26" s="6">
        <f t="shared" si="0"/>
        <v>0.74468338021466174</v>
      </c>
      <c r="G26" s="4">
        <v>0.15357265455277311</v>
      </c>
      <c r="H26" s="6">
        <f t="shared" si="1"/>
        <v>0.8797959851133984</v>
      </c>
      <c r="I26" s="7">
        <v>0.18816002000000001</v>
      </c>
      <c r="J26" s="4">
        <v>0.21074324799999999</v>
      </c>
      <c r="K26" s="35">
        <v>0.27168610826365758</v>
      </c>
    </row>
    <row r="27" spans="1:11" x14ac:dyDescent="0.3">
      <c r="A27" s="23" t="s">
        <v>8</v>
      </c>
      <c r="B27" s="5">
        <v>22</v>
      </c>
      <c r="C27" s="6">
        <v>1.2940660939999999</v>
      </c>
      <c r="D27" s="4">
        <v>1.0831065373958126</v>
      </c>
      <c r="E27" s="4">
        <v>0.26332372900000001</v>
      </c>
      <c r="F27" s="6">
        <f t="shared" si="0"/>
        <v>0.70643512028418609</v>
      </c>
      <c r="G27" s="4">
        <v>0.13395822206491759</v>
      </c>
      <c r="H27" s="6">
        <f t="shared" si="1"/>
        <v>0.81570559098032303</v>
      </c>
      <c r="I27" s="7">
        <v>0.1777376</v>
      </c>
      <c r="J27" s="4">
        <v>0.197127095</v>
      </c>
      <c r="K27" s="35">
        <v>0.37606058021429528</v>
      </c>
    </row>
    <row r="28" spans="1:11" x14ac:dyDescent="0.3">
      <c r="A28" s="23" t="s">
        <v>9</v>
      </c>
      <c r="B28" s="5">
        <v>73</v>
      </c>
      <c r="C28" s="6">
        <v>1.168573767</v>
      </c>
      <c r="D28" s="4">
        <v>0.21501140378931843</v>
      </c>
      <c r="E28" s="4">
        <v>0.28673649400000001</v>
      </c>
      <c r="F28" s="6">
        <f t="shared" si="0"/>
        <v>1.0029567623885545</v>
      </c>
      <c r="G28" s="4">
        <v>0.15995256804795577</v>
      </c>
      <c r="H28" s="6">
        <f t="shared" si="1"/>
        <v>1.1939287285932805</v>
      </c>
      <c r="I28" s="7">
        <v>0.19663322499999999</v>
      </c>
      <c r="J28" s="4">
        <v>0.20642244200000001</v>
      </c>
      <c r="K28" s="35">
        <v>0.24830300810138412</v>
      </c>
    </row>
    <row r="29" spans="1:11" x14ac:dyDescent="0.3">
      <c r="A29" s="23" t="s">
        <v>55</v>
      </c>
      <c r="B29" s="5">
        <v>1</v>
      </c>
      <c r="C29" s="6">
        <v>0.88700792500000003</v>
      </c>
      <c r="D29" s="4">
        <v>1.681769722814499</v>
      </c>
      <c r="E29" s="4">
        <v>0.32236842100000002</v>
      </c>
      <c r="F29" s="6">
        <f t="shared" si="0"/>
        <v>0.38706940789106409</v>
      </c>
      <c r="G29" s="4">
        <v>7.0960047704233753E-2</v>
      </c>
      <c r="H29" s="6">
        <f t="shared" si="1"/>
        <v>0.41663375932818647</v>
      </c>
      <c r="I29" s="7">
        <v>0.41634980999999999</v>
      </c>
      <c r="J29" s="4">
        <v>0.26296159400000002</v>
      </c>
      <c r="K29" s="35">
        <v>0.60015960329351903</v>
      </c>
    </row>
    <row r="30" spans="1:11" x14ac:dyDescent="0.3">
      <c r="A30" s="23" t="s">
        <v>56</v>
      </c>
      <c r="B30" s="5">
        <v>227</v>
      </c>
      <c r="C30" s="6">
        <v>1.226598834</v>
      </c>
      <c r="D30" s="4">
        <v>0.15762088312660988</v>
      </c>
      <c r="E30" s="4">
        <v>0.27635095199999998</v>
      </c>
      <c r="F30" s="6">
        <f t="shared" si="0"/>
        <v>1.0941489929451937</v>
      </c>
      <c r="G30" s="4">
        <v>0.13746549983067613</v>
      </c>
      <c r="H30" s="6">
        <f t="shared" si="1"/>
        <v>1.2685278011840706</v>
      </c>
      <c r="I30" s="7">
        <v>0.260123041</v>
      </c>
      <c r="J30" s="4">
        <v>0.26455068900000001</v>
      </c>
      <c r="K30" s="35">
        <v>0.3028884708558649</v>
      </c>
    </row>
    <row r="31" spans="1:11" x14ac:dyDescent="0.3">
      <c r="A31" s="23" t="s">
        <v>10</v>
      </c>
      <c r="B31" s="5">
        <v>26</v>
      </c>
      <c r="C31" s="6">
        <v>1.2535705610000001</v>
      </c>
      <c r="D31" s="4">
        <v>0.26913147701366025</v>
      </c>
      <c r="E31" s="4">
        <v>0.23740898199999999</v>
      </c>
      <c r="F31" s="6">
        <f t="shared" si="0"/>
        <v>1.0388479817568312</v>
      </c>
      <c r="G31" s="4">
        <v>0.16603109893943913</v>
      </c>
      <c r="H31" s="6">
        <f t="shared" si="1"/>
        <v>1.2456675308104714</v>
      </c>
      <c r="I31" s="7">
        <v>0.23267528300000001</v>
      </c>
      <c r="J31" s="4">
        <v>0.25339199099999998</v>
      </c>
      <c r="K31" s="35">
        <v>0.19173997543487811</v>
      </c>
    </row>
    <row r="32" spans="1:11" x14ac:dyDescent="0.3">
      <c r="A32" s="23" t="s">
        <v>57</v>
      </c>
      <c r="B32" s="5">
        <v>52</v>
      </c>
      <c r="C32" s="6">
        <v>1.0862439779999999</v>
      </c>
      <c r="D32" s="4">
        <v>0.60876952421193198</v>
      </c>
      <c r="E32" s="4">
        <v>0.28854081999999998</v>
      </c>
      <c r="F32" s="6">
        <f t="shared" si="0"/>
        <v>0.74018267503048452</v>
      </c>
      <c r="G32" s="4">
        <v>0.1347114113550576</v>
      </c>
      <c r="H32" s="6">
        <f t="shared" si="1"/>
        <v>0.85541712296197503</v>
      </c>
      <c r="I32" s="7">
        <v>0.179049976</v>
      </c>
      <c r="J32" s="4">
        <v>0.200815517</v>
      </c>
      <c r="K32" s="35">
        <v>0.15712061653384174</v>
      </c>
    </row>
    <row r="33" spans="1:11" x14ac:dyDescent="0.3">
      <c r="A33" s="23" t="s">
        <v>58</v>
      </c>
      <c r="B33" s="5">
        <v>15</v>
      </c>
      <c r="C33" s="6">
        <v>0.66945681000000001</v>
      </c>
      <c r="D33" s="4">
        <v>0.41067546990375736</v>
      </c>
      <c r="E33" s="4">
        <v>0.30611561999999998</v>
      </c>
      <c r="F33" s="6">
        <f t="shared" si="0"/>
        <v>0.50893830061770551</v>
      </c>
      <c r="G33" s="4">
        <v>0.10600832411448943</v>
      </c>
      <c r="H33" s="6">
        <f t="shared" si="1"/>
        <v>0.56928751614336393</v>
      </c>
      <c r="I33" s="7">
        <v>0.16758922100000001</v>
      </c>
      <c r="J33" s="4">
        <v>0.19392553800000001</v>
      </c>
      <c r="K33" s="35">
        <v>0.70584562741263823</v>
      </c>
    </row>
    <row r="34" spans="1:11" x14ac:dyDescent="0.3">
      <c r="A34" s="23" t="s">
        <v>59</v>
      </c>
      <c r="B34" s="5">
        <v>28</v>
      </c>
      <c r="C34" s="6">
        <v>1.4654779840000001</v>
      </c>
      <c r="D34" s="4">
        <v>5.8111091962007366E-2</v>
      </c>
      <c r="E34" s="4">
        <v>3.8947656999999997E-2</v>
      </c>
      <c r="F34" s="6">
        <f t="shared" si="0"/>
        <v>1.4028689008330624</v>
      </c>
      <c r="G34" s="4">
        <v>0.12354507260070864</v>
      </c>
      <c r="H34" s="6">
        <f t="shared" si="1"/>
        <v>1.6006172787410775</v>
      </c>
      <c r="I34" s="7">
        <v>0.38826648000000002</v>
      </c>
      <c r="J34" s="4">
        <v>0.38758775200000001</v>
      </c>
      <c r="K34" s="35" t="s">
        <v>109</v>
      </c>
    </row>
    <row r="35" spans="1:11" x14ac:dyDescent="0.3">
      <c r="A35" s="23" t="s">
        <v>60</v>
      </c>
      <c r="B35" s="5">
        <v>41</v>
      </c>
      <c r="C35" s="6">
        <v>0.85798967000000004</v>
      </c>
      <c r="D35" s="4">
        <v>0.1629520198051313</v>
      </c>
      <c r="E35" s="4">
        <v>0.21292238499999999</v>
      </c>
      <c r="F35" s="6">
        <f t="shared" si="0"/>
        <v>0.76255774107150809</v>
      </c>
      <c r="G35" s="4">
        <v>9.6918388331057814E-2</v>
      </c>
      <c r="H35" s="6">
        <f t="shared" si="1"/>
        <v>0.84439515899594209</v>
      </c>
      <c r="I35" s="7">
        <v>0.22730739</v>
      </c>
      <c r="J35" s="4">
        <v>0.246928814</v>
      </c>
      <c r="K35" s="35">
        <v>0.23364170894888031</v>
      </c>
    </row>
    <row r="36" spans="1:11" x14ac:dyDescent="0.3">
      <c r="A36" s="23" t="s">
        <v>61</v>
      </c>
      <c r="B36" s="5">
        <v>32</v>
      </c>
      <c r="C36" s="6">
        <v>0.82242066700000005</v>
      </c>
      <c r="D36" s="4">
        <v>0.43330256085225438</v>
      </c>
      <c r="E36" s="4">
        <v>0.30346806199999998</v>
      </c>
      <c r="F36" s="6">
        <f t="shared" si="0"/>
        <v>0.61707326714911181</v>
      </c>
      <c r="G36" s="4">
        <v>0.28652788955917358</v>
      </c>
      <c r="H36" s="6">
        <f t="shared" si="1"/>
        <v>0.86488772037332551</v>
      </c>
      <c r="I36" s="7">
        <v>0.207263529</v>
      </c>
      <c r="J36" s="4">
        <v>0.215869072</v>
      </c>
      <c r="K36" s="35">
        <v>0.3472570610948657</v>
      </c>
    </row>
    <row r="37" spans="1:11" x14ac:dyDescent="0.3">
      <c r="A37" s="23" t="s">
        <v>11</v>
      </c>
      <c r="B37" s="5">
        <v>57</v>
      </c>
      <c r="C37" s="6">
        <v>1.314225073</v>
      </c>
      <c r="D37" s="4">
        <v>0.20233324253853618</v>
      </c>
      <c r="E37" s="4">
        <v>0.28343675499999998</v>
      </c>
      <c r="F37" s="6">
        <f t="shared" si="0"/>
        <v>1.1374712238931273</v>
      </c>
      <c r="G37" s="4">
        <v>0.14379082705866825</v>
      </c>
      <c r="H37" s="6">
        <f t="shared" si="1"/>
        <v>1.3284968905268526</v>
      </c>
      <c r="I37" s="7">
        <v>0.209598388</v>
      </c>
      <c r="J37" s="4">
        <v>0.23871319399999999</v>
      </c>
      <c r="K37" s="35">
        <v>0.23478263297416363</v>
      </c>
    </row>
    <row r="38" spans="1:11" x14ac:dyDescent="0.3">
      <c r="A38" s="23" t="s">
        <v>62</v>
      </c>
      <c r="B38" s="5">
        <v>10</v>
      </c>
      <c r="C38" s="6">
        <v>1.4392288639999999</v>
      </c>
      <c r="D38" s="4">
        <v>0.33887986467742104</v>
      </c>
      <c r="E38" s="4">
        <v>0.24360014599999999</v>
      </c>
      <c r="F38" s="6">
        <f t="shared" si="0"/>
        <v>1.1420097165728058</v>
      </c>
      <c r="G38" s="4">
        <v>9.5242550249624372E-2</v>
      </c>
      <c r="H38" s="6">
        <f t="shared" si="1"/>
        <v>1.2622274808434997</v>
      </c>
      <c r="I38" s="7">
        <v>0.25445959800000001</v>
      </c>
      <c r="J38" s="4">
        <v>0.26582266100000002</v>
      </c>
      <c r="K38" s="35">
        <v>0.53291437847185219</v>
      </c>
    </row>
    <row r="39" spans="1:11" x14ac:dyDescent="0.3">
      <c r="A39" s="23" t="s">
        <v>63</v>
      </c>
      <c r="B39" s="5">
        <v>139</v>
      </c>
      <c r="C39" s="6">
        <v>1.4493152010000001</v>
      </c>
      <c r="D39" s="4">
        <v>9.3338618578674773E-2</v>
      </c>
      <c r="E39" s="4">
        <v>0.25527697799999999</v>
      </c>
      <c r="F39" s="6">
        <f t="shared" si="0"/>
        <v>1.352371707627936</v>
      </c>
      <c r="G39" s="4">
        <v>0.12499689256645505</v>
      </c>
      <c r="H39" s="6">
        <f t="shared" si="1"/>
        <v>1.5455621770242072</v>
      </c>
      <c r="I39" s="7">
        <v>0.23917350500000001</v>
      </c>
      <c r="J39" s="4">
        <v>0.25474424600000001</v>
      </c>
      <c r="K39" s="35">
        <v>0.2992119335377556</v>
      </c>
    </row>
    <row r="40" spans="1:11" x14ac:dyDescent="0.3">
      <c r="A40" s="23" t="s">
        <v>64</v>
      </c>
      <c r="B40" s="5">
        <v>156</v>
      </c>
      <c r="C40" s="6">
        <v>0.70728397300000001</v>
      </c>
      <c r="D40" s="4">
        <v>0.33518022536814696</v>
      </c>
      <c r="E40" s="4">
        <v>0.31423056999999999</v>
      </c>
      <c r="F40" s="6">
        <f t="shared" si="0"/>
        <v>0.56248895804380228</v>
      </c>
      <c r="G40" s="4">
        <v>0.29823605411299292</v>
      </c>
      <c r="H40" s="6">
        <f t="shared" si="1"/>
        <v>0.80153584597857086</v>
      </c>
      <c r="I40" s="7">
        <v>0.15950772799999999</v>
      </c>
      <c r="J40" s="4">
        <v>0.16519199900000001</v>
      </c>
      <c r="K40" s="35">
        <v>0.34276980420732256</v>
      </c>
    </row>
    <row r="41" spans="1:11" x14ac:dyDescent="0.3">
      <c r="A41" s="23" t="s">
        <v>12</v>
      </c>
      <c r="B41" s="5">
        <v>72</v>
      </c>
      <c r="C41" s="6">
        <v>1.123483013</v>
      </c>
      <c r="D41" s="4">
        <v>3.2224071737178457E-2</v>
      </c>
      <c r="E41" s="4">
        <v>0.217649183</v>
      </c>
      <c r="F41" s="6">
        <f t="shared" si="0"/>
        <v>1.0963504369018406</v>
      </c>
      <c r="G41" s="4">
        <v>0.18377007149648236</v>
      </c>
      <c r="H41" s="6">
        <f t="shared" si="1"/>
        <v>1.3431882348542379</v>
      </c>
      <c r="I41" s="7">
        <v>0.29122315700000001</v>
      </c>
      <c r="J41" s="4">
        <v>0.30979778400000002</v>
      </c>
      <c r="K41" s="35">
        <v>0.46840221587352154</v>
      </c>
    </row>
    <row r="42" spans="1:11" x14ac:dyDescent="0.3">
      <c r="A42" s="23" t="s">
        <v>65</v>
      </c>
      <c r="B42" s="5">
        <v>35</v>
      </c>
      <c r="C42" s="6">
        <v>1.1913019730000001</v>
      </c>
      <c r="D42" s="4">
        <v>0.2558539568954008</v>
      </c>
      <c r="E42" s="4">
        <v>0.27443970899999998</v>
      </c>
      <c r="F42" s="6">
        <f t="shared" si="0"/>
        <v>0.99565910241655198</v>
      </c>
      <c r="G42" s="4">
        <v>0.18806723444269755</v>
      </c>
      <c r="H42" s="6">
        <f t="shared" si="1"/>
        <v>1.2262826980915613</v>
      </c>
      <c r="I42" s="7">
        <v>0.24842024200000001</v>
      </c>
      <c r="J42" s="4">
        <v>0.25365330600000002</v>
      </c>
      <c r="K42" s="35">
        <v>0.18331891872972667</v>
      </c>
    </row>
    <row r="43" spans="1:11" x14ac:dyDescent="0.3">
      <c r="A43" s="23" t="s">
        <v>66</v>
      </c>
      <c r="B43" s="5">
        <v>11</v>
      </c>
      <c r="C43" s="6">
        <v>0.77583166599999998</v>
      </c>
      <c r="D43" s="4">
        <v>0.64581310168331796</v>
      </c>
      <c r="E43" s="4">
        <v>0.24948731599999999</v>
      </c>
      <c r="F43" s="6">
        <f t="shared" si="0"/>
        <v>0.51860944124690989</v>
      </c>
      <c r="G43" s="4">
        <v>5.5781072834815926E-2</v>
      </c>
      <c r="H43" s="6">
        <f t="shared" si="1"/>
        <v>0.54924702982170048</v>
      </c>
      <c r="I43" s="7">
        <v>0.19955362900000001</v>
      </c>
      <c r="J43" s="4">
        <v>0.167383113</v>
      </c>
      <c r="K43" s="35">
        <v>0.12506759528108177</v>
      </c>
    </row>
    <row r="44" spans="1:11" x14ac:dyDescent="0.3">
      <c r="A44" s="23" t="s">
        <v>67</v>
      </c>
      <c r="B44" s="5">
        <v>37</v>
      </c>
      <c r="C44" s="6">
        <v>1.1749313269999999</v>
      </c>
      <c r="D44" s="4">
        <v>17.030670747033028</v>
      </c>
      <c r="E44" s="4">
        <v>0.29461462199999999</v>
      </c>
      <c r="F44" s="6">
        <f t="shared" si="0"/>
        <v>8.3449463838951132E-2</v>
      </c>
      <c r="G44" s="4">
        <v>3.4014944869054542E-2</v>
      </c>
      <c r="H44" s="6">
        <f t="shared" si="1"/>
        <v>8.6387945026374161E-2</v>
      </c>
      <c r="I44" s="7">
        <v>0.203634024</v>
      </c>
      <c r="J44" s="4">
        <v>0.23616791500000001</v>
      </c>
      <c r="K44" s="35">
        <v>0.13932899648819938</v>
      </c>
    </row>
    <row r="45" spans="1:11" x14ac:dyDescent="0.3">
      <c r="A45" s="23" t="s">
        <v>13</v>
      </c>
      <c r="B45" s="5">
        <v>120</v>
      </c>
      <c r="C45" s="6">
        <v>0.38163849999999999</v>
      </c>
      <c r="D45" s="4">
        <v>0.21184241510756163</v>
      </c>
      <c r="E45" s="4">
        <v>0.27316515499999999</v>
      </c>
      <c r="F45" s="6">
        <f t="shared" si="0"/>
        <v>0.32823613094637427</v>
      </c>
      <c r="G45" s="4">
        <v>0.11503426688514135</v>
      </c>
      <c r="H45" s="6">
        <f t="shared" si="1"/>
        <v>0.37090264477367385</v>
      </c>
      <c r="I45" s="7">
        <v>0.138961322</v>
      </c>
      <c r="J45" s="4">
        <v>0.13954525100000001</v>
      </c>
      <c r="K45" s="35">
        <v>0.20720939101498753</v>
      </c>
    </row>
    <row r="46" spans="1:11" x14ac:dyDescent="0.3">
      <c r="A46" s="23" t="s">
        <v>68</v>
      </c>
      <c r="B46" s="5">
        <v>36</v>
      </c>
      <c r="C46" s="6">
        <v>0.64041325100000002</v>
      </c>
      <c r="D46" s="4">
        <v>0.68785941035466203</v>
      </c>
      <c r="E46" s="4">
        <v>0.26253829299999998</v>
      </c>
      <c r="F46" s="6">
        <f t="shared" si="0"/>
        <v>0.41904292131917747</v>
      </c>
      <c r="G46" s="4">
        <v>0.20656762715155078</v>
      </c>
      <c r="H46" s="6">
        <f t="shared" si="1"/>
        <v>0.52813943022616927</v>
      </c>
      <c r="I46" s="7">
        <v>0.164158209</v>
      </c>
      <c r="J46" s="4">
        <v>0.21088525399999999</v>
      </c>
      <c r="K46" s="35">
        <v>0.11280203820989165</v>
      </c>
    </row>
    <row r="47" spans="1:11" x14ac:dyDescent="0.3">
      <c r="A47" s="23" t="s">
        <v>14</v>
      </c>
      <c r="B47" s="5">
        <v>21</v>
      </c>
      <c r="C47" s="6">
        <v>1.0147611910000001</v>
      </c>
      <c r="D47" s="4">
        <v>5.1062451527570822E-2</v>
      </c>
      <c r="E47" s="4">
        <v>0.29050778999999999</v>
      </c>
      <c r="F47" s="6">
        <f t="shared" si="0"/>
        <v>0.97646805606419285</v>
      </c>
      <c r="G47" s="4">
        <v>0.21898073242845287</v>
      </c>
      <c r="H47" s="6">
        <f t="shared" si="1"/>
        <v>1.2502483569968281</v>
      </c>
      <c r="I47" s="7">
        <v>0.192720365</v>
      </c>
      <c r="J47" s="4">
        <v>0.180427902</v>
      </c>
      <c r="K47" s="35">
        <v>8.1302480299070307E-2</v>
      </c>
    </row>
    <row r="48" spans="1:11" x14ac:dyDescent="0.3">
      <c r="A48" s="23" t="s">
        <v>69</v>
      </c>
      <c r="B48" s="5">
        <v>9</v>
      </c>
      <c r="C48" s="6">
        <v>1.5674034889999999</v>
      </c>
      <c r="D48" s="4">
        <v>0.59742791045473664</v>
      </c>
      <c r="E48" s="4">
        <v>0.23118381299999999</v>
      </c>
      <c r="F48" s="6">
        <f t="shared" si="0"/>
        <v>1.0744289965693514</v>
      </c>
      <c r="G48" s="4">
        <v>0.13423925835349243</v>
      </c>
      <c r="H48" s="6">
        <f t="shared" si="1"/>
        <v>1.2410230042609667</v>
      </c>
      <c r="I48" s="7">
        <v>0.40831279199999998</v>
      </c>
      <c r="J48" s="4">
        <v>0.44574445299999998</v>
      </c>
      <c r="K48" s="35">
        <v>0.66531465420636815</v>
      </c>
    </row>
    <row r="49" spans="1:11" x14ac:dyDescent="0.3">
      <c r="A49" s="23" t="s">
        <v>70</v>
      </c>
      <c r="B49" s="5">
        <v>39</v>
      </c>
      <c r="C49" s="6">
        <v>1.0493121949999999</v>
      </c>
      <c r="D49" s="4">
        <v>0.10985046309022016</v>
      </c>
      <c r="E49" s="4">
        <v>0.30281467000000001</v>
      </c>
      <c r="F49" s="6">
        <f t="shared" si="0"/>
        <v>0.96767420967877638</v>
      </c>
      <c r="G49" s="4">
        <v>9.2177631142356845E-2</v>
      </c>
      <c r="H49" s="6">
        <f t="shared" si="1"/>
        <v>1.065929021881723</v>
      </c>
      <c r="I49" s="7">
        <v>0.22232323300000001</v>
      </c>
      <c r="J49" s="4">
        <v>0.22797010700000001</v>
      </c>
      <c r="K49" s="35">
        <v>0.24590855790152444</v>
      </c>
    </row>
    <row r="50" spans="1:11" x14ac:dyDescent="0.3">
      <c r="A50" s="23" t="s">
        <v>71</v>
      </c>
      <c r="B50" s="5">
        <v>45</v>
      </c>
      <c r="C50" s="6">
        <v>0.92621489000000001</v>
      </c>
      <c r="D50" s="4">
        <v>0.16899167070610785</v>
      </c>
      <c r="E50" s="4">
        <v>0.31121970500000001</v>
      </c>
      <c r="F50" s="6">
        <f t="shared" si="0"/>
        <v>0.8198147395901455</v>
      </c>
      <c r="G50" s="4">
        <v>0.32431887279848465</v>
      </c>
      <c r="H50" s="6">
        <f t="shared" si="1"/>
        <v>1.2133160252463937</v>
      </c>
      <c r="I50" s="7">
        <v>0.22003968099999999</v>
      </c>
      <c r="J50" s="4">
        <v>0.24085561999999999</v>
      </c>
      <c r="K50" s="35">
        <v>0.14369241539367444</v>
      </c>
    </row>
    <row r="51" spans="1:11" x14ac:dyDescent="0.3">
      <c r="A51" s="23" t="s">
        <v>72</v>
      </c>
      <c r="B51" s="5">
        <v>35</v>
      </c>
      <c r="C51" s="6">
        <v>1.445277216</v>
      </c>
      <c r="D51" s="4">
        <v>2.7097026001957989E-2</v>
      </c>
      <c r="E51" s="4">
        <v>0.197655056</v>
      </c>
      <c r="F51" s="6">
        <f t="shared" si="0"/>
        <v>1.4158134084535401</v>
      </c>
      <c r="G51" s="4">
        <v>6.825706755293727E-2</v>
      </c>
      <c r="H51" s="6">
        <f t="shared" si="1"/>
        <v>1.5195322219779541</v>
      </c>
      <c r="I51" s="7">
        <v>0.32720202900000001</v>
      </c>
      <c r="J51" s="4">
        <v>0.332785312</v>
      </c>
      <c r="K51" s="35">
        <v>0.6764578608313947</v>
      </c>
    </row>
    <row r="52" spans="1:11" x14ac:dyDescent="0.3">
      <c r="A52" s="23" t="s">
        <v>15</v>
      </c>
      <c r="B52" s="5">
        <v>51</v>
      </c>
      <c r="C52" s="6">
        <v>1.0267125509999999</v>
      </c>
      <c r="D52" s="4">
        <v>1.0079738111058067</v>
      </c>
      <c r="E52" s="4">
        <v>0.29193049300000001</v>
      </c>
      <c r="F52" s="6">
        <f t="shared" si="0"/>
        <v>0.57871525126527901</v>
      </c>
      <c r="G52" s="4">
        <v>0.19399659347141152</v>
      </c>
      <c r="H52" s="6">
        <f t="shared" si="1"/>
        <v>0.718005961981939</v>
      </c>
      <c r="I52" s="7">
        <v>0.18016337499999999</v>
      </c>
      <c r="J52" s="4">
        <v>0.20933142399999999</v>
      </c>
      <c r="K52" s="35">
        <v>0.32514502391568501</v>
      </c>
    </row>
    <row r="53" spans="1:11" x14ac:dyDescent="0.3">
      <c r="A53" s="23" t="s">
        <v>73</v>
      </c>
      <c r="B53" s="5">
        <v>9</v>
      </c>
      <c r="C53" s="6">
        <v>1.300768621</v>
      </c>
      <c r="D53" s="4">
        <v>0.10221840988638972</v>
      </c>
      <c r="E53" s="4">
        <v>0.28309690100000001</v>
      </c>
      <c r="F53" s="6">
        <f t="shared" si="0"/>
        <v>1.2060863344396477</v>
      </c>
      <c r="G53" s="4">
        <v>5.7705935456227701E-2</v>
      </c>
      <c r="H53" s="6">
        <f t="shared" si="1"/>
        <v>1.2799468656566302</v>
      </c>
      <c r="I53" s="7">
        <v>0.26248775800000002</v>
      </c>
      <c r="J53" s="4">
        <v>0.25875623399999997</v>
      </c>
      <c r="K53" s="35">
        <v>0.60131330714282505</v>
      </c>
    </row>
    <row r="54" spans="1:11" x14ac:dyDescent="0.3">
      <c r="A54" s="23" t="s">
        <v>16</v>
      </c>
      <c r="B54" s="5">
        <v>29</v>
      </c>
      <c r="C54" s="6">
        <v>0.928767385</v>
      </c>
      <c r="D54" s="4">
        <v>0.82457739789001583</v>
      </c>
      <c r="E54" s="4">
        <v>8.2457557000000001E-2</v>
      </c>
      <c r="F54" s="6">
        <f t="shared" si="0"/>
        <v>0.56865324816357599</v>
      </c>
      <c r="G54" s="4">
        <v>0.15873002075032716</v>
      </c>
      <c r="H54" s="6">
        <f t="shared" si="1"/>
        <v>0.67594620299033703</v>
      </c>
      <c r="I54" s="7">
        <v>0.29393281199999999</v>
      </c>
      <c r="J54" s="4">
        <v>0.33593047999999998</v>
      </c>
      <c r="K54" s="35">
        <v>1.9887164986819548</v>
      </c>
    </row>
    <row r="55" spans="1:11" x14ac:dyDescent="0.3">
      <c r="A55" s="23" t="s">
        <v>17</v>
      </c>
      <c r="B55" s="5">
        <v>43</v>
      </c>
      <c r="C55" s="6">
        <v>0.88163038500000002</v>
      </c>
      <c r="D55" s="4">
        <v>6.6962933540803349E-2</v>
      </c>
      <c r="E55" s="4">
        <v>0.26246126800000003</v>
      </c>
      <c r="F55" s="6">
        <f t="shared" si="0"/>
        <v>0.83850798781973335</v>
      </c>
      <c r="G55" s="4">
        <v>9.0743132474434857E-2</v>
      </c>
      <c r="H55" s="6">
        <f t="shared" si="1"/>
        <v>0.92219043679222745</v>
      </c>
      <c r="I55" s="7">
        <v>0.221867859</v>
      </c>
      <c r="J55" s="4">
        <v>0.23790134299999999</v>
      </c>
      <c r="K55" s="35">
        <v>0.23091122779514472</v>
      </c>
    </row>
    <row r="56" spans="1:11" x14ac:dyDescent="0.3">
      <c r="A56" s="23" t="s">
        <v>18</v>
      </c>
      <c r="B56" s="5">
        <v>25</v>
      </c>
      <c r="C56" s="6">
        <v>1.4224678930000001</v>
      </c>
      <c r="D56" s="4">
        <v>8.2196938209074588E-2</v>
      </c>
      <c r="E56" s="4">
        <v>0.27238630899999999</v>
      </c>
      <c r="F56" s="6">
        <f t="shared" si="0"/>
        <v>1.3380034186381464</v>
      </c>
      <c r="G56" s="4">
        <v>0.15843172992133916</v>
      </c>
      <c r="H56" s="6">
        <f t="shared" si="1"/>
        <v>1.5898929013959664</v>
      </c>
      <c r="I56" s="7">
        <v>0.26282045500000001</v>
      </c>
      <c r="J56" s="4">
        <v>0.26424082100000001</v>
      </c>
      <c r="K56" s="35">
        <v>0.36491043754451413</v>
      </c>
    </row>
    <row r="57" spans="1:11" x14ac:dyDescent="0.3">
      <c r="A57" s="23" t="s">
        <v>74</v>
      </c>
      <c r="B57" s="5">
        <v>5</v>
      </c>
      <c r="C57" s="6">
        <v>1.110913442</v>
      </c>
      <c r="D57" s="4">
        <v>2.931750582287623E-2</v>
      </c>
      <c r="E57" s="4">
        <v>0.28977897800000002</v>
      </c>
      <c r="F57" s="6">
        <f t="shared" si="0"/>
        <v>1.0864510784903094</v>
      </c>
      <c r="G57" s="4">
        <v>0.31711923889666638</v>
      </c>
      <c r="H57" s="6">
        <f t="shared" si="1"/>
        <v>1.5909821163140185</v>
      </c>
      <c r="I57" s="7">
        <v>0.19380686</v>
      </c>
      <c r="J57" s="4">
        <v>0.193672594</v>
      </c>
      <c r="K57" s="35">
        <v>1.051637371952018</v>
      </c>
    </row>
    <row r="58" spans="1:11" x14ac:dyDescent="0.3">
      <c r="A58" s="23" t="s">
        <v>19</v>
      </c>
      <c r="B58" s="5">
        <v>5</v>
      </c>
      <c r="C58" s="6">
        <v>1.092418975</v>
      </c>
      <c r="D58" s="4">
        <v>3.0853191494969905</v>
      </c>
      <c r="E58" s="4">
        <v>0.15185966000000001</v>
      </c>
      <c r="F58" s="6">
        <f t="shared" si="0"/>
        <v>0.32420561959635313</v>
      </c>
      <c r="G58" s="4">
        <v>1.6406496130593695</v>
      </c>
      <c r="H58" s="6">
        <f t="shared" si="1"/>
        <v>-0.50605762180692793</v>
      </c>
      <c r="I58" s="7">
        <v>0.21061428800000001</v>
      </c>
      <c r="J58" s="4">
        <v>0.21673868800000001</v>
      </c>
      <c r="K58" s="35">
        <v>0.41579728856659404</v>
      </c>
    </row>
    <row r="59" spans="1:11" x14ac:dyDescent="0.3">
      <c r="A59" s="23" t="s">
        <v>20</v>
      </c>
      <c r="B59" s="5">
        <v>6</v>
      </c>
      <c r="C59" s="6">
        <v>1.4527116739999999</v>
      </c>
      <c r="D59" s="4">
        <v>0.25387573649256817</v>
      </c>
      <c r="E59" s="4">
        <v>0.312513496</v>
      </c>
      <c r="F59" s="6">
        <f t="shared" si="0"/>
        <v>1.215682144560406</v>
      </c>
      <c r="G59" s="4">
        <v>0.36970591419464094</v>
      </c>
      <c r="H59" s="6">
        <f t="shared" si="1"/>
        <v>1.9287538498906691</v>
      </c>
      <c r="I59" s="7">
        <v>0.22332444800000001</v>
      </c>
      <c r="J59" s="4">
        <v>0.23007915200000001</v>
      </c>
      <c r="K59" s="35">
        <v>0.23461312804843584</v>
      </c>
    </row>
    <row r="60" spans="1:11" x14ac:dyDescent="0.3">
      <c r="A60" s="23" t="s">
        <v>75</v>
      </c>
      <c r="B60" s="5">
        <v>13</v>
      </c>
      <c r="C60" s="6">
        <v>1.4048720299999999</v>
      </c>
      <c r="D60" s="4">
        <v>0.20190076990740741</v>
      </c>
      <c r="E60" s="4">
        <v>0.147478415</v>
      </c>
      <c r="F60" s="6">
        <f t="shared" si="0"/>
        <v>1.2162764565047794</v>
      </c>
      <c r="G60" s="4">
        <v>0.19090214622147086</v>
      </c>
      <c r="H60" s="6">
        <f t="shared" si="1"/>
        <v>1.5032501332498966</v>
      </c>
      <c r="I60" s="7">
        <v>0.35751402900000001</v>
      </c>
      <c r="J60" s="4">
        <v>0.30765849000000001</v>
      </c>
      <c r="K60" s="35">
        <v>0.50860073780415183</v>
      </c>
    </row>
    <row r="61" spans="1:11" x14ac:dyDescent="0.3">
      <c r="A61" s="23" t="s">
        <v>21</v>
      </c>
      <c r="B61" s="5">
        <v>229</v>
      </c>
      <c r="C61" s="6">
        <v>1.135603041</v>
      </c>
      <c r="D61" s="4">
        <v>0.24030478031079952</v>
      </c>
      <c r="E61" s="4">
        <v>0.28158280800000002</v>
      </c>
      <c r="F61" s="6">
        <f t="shared" si="0"/>
        <v>0.95867556284209754</v>
      </c>
      <c r="G61" s="4">
        <v>0.18153184021554955</v>
      </c>
      <c r="H61" s="6">
        <f t="shared" si="1"/>
        <v>1.1713046517222756</v>
      </c>
      <c r="I61" s="7">
        <v>0.196407626</v>
      </c>
      <c r="J61" s="4">
        <v>0.2095736</v>
      </c>
      <c r="K61" s="35">
        <v>0.15682802653078587</v>
      </c>
    </row>
    <row r="62" spans="1:11" x14ac:dyDescent="0.3">
      <c r="A62" s="23" t="s">
        <v>76</v>
      </c>
      <c r="B62" s="5">
        <v>21</v>
      </c>
      <c r="C62" s="6">
        <v>1.3756973560000001</v>
      </c>
      <c r="D62" s="4">
        <v>0.70861728466461249</v>
      </c>
      <c r="E62" s="4">
        <v>0.26833671199999998</v>
      </c>
      <c r="F62" s="6">
        <f t="shared" si="0"/>
        <v>0.89086987039468024</v>
      </c>
      <c r="G62" s="4">
        <v>0.11279577822192761</v>
      </c>
      <c r="H62" s="6">
        <f t="shared" si="1"/>
        <v>1.0041316852722606</v>
      </c>
      <c r="I62" s="7">
        <v>0.25423566600000003</v>
      </c>
      <c r="J62" s="4">
        <v>0.281861309</v>
      </c>
      <c r="K62" s="35">
        <v>0.31364428007697148</v>
      </c>
    </row>
    <row r="63" spans="1:11" x14ac:dyDescent="0.3">
      <c r="A63" s="23" t="s">
        <v>77</v>
      </c>
      <c r="B63" s="5">
        <v>27</v>
      </c>
      <c r="C63" s="6">
        <v>0.66877521200000001</v>
      </c>
      <c r="D63" s="4">
        <v>0.12153145379711654</v>
      </c>
      <c r="E63" s="4">
        <v>0.27753892899999999</v>
      </c>
      <c r="F63" s="6">
        <f t="shared" si="0"/>
        <v>0.61168306564651664</v>
      </c>
      <c r="G63" s="4">
        <v>0.28972090400964101</v>
      </c>
      <c r="H63" s="6">
        <f t="shared" si="1"/>
        <v>0.86118691807145531</v>
      </c>
      <c r="I63" s="7">
        <v>0.15172551300000001</v>
      </c>
      <c r="J63" s="4">
        <v>0.19318702900000001</v>
      </c>
      <c r="K63" s="35">
        <v>0.18788665508535851</v>
      </c>
    </row>
    <row r="64" spans="1:11" x14ac:dyDescent="0.3">
      <c r="A64" s="23" t="s">
        <v>103</v>
      </c>
      <c r="B64" s="5">
        <v>0</v>
      </c>
      <c r="C64" s="6">
        <v>0</v>
      </c>
      <c r="D64" s="4" t="s">
        <v>109</v>
      </c>
      <c r="E64" s="4">
        <v>0</v>
      </c>
      <c r="F64" s="6" t="str">
        <f>IF(C64=0,"NA",IF($F$8="Effective",C64/(1+(1-E64)*D64),C64/(1+(1-$F$9)*D64)))</f>
        <v>NA</v>
      </c>
      <c r="G64" s="4" t="s">
        <v>109</v>
      </c>
      <c r="H64" s="6" t="str">
        <f t="shared" si="1"/>
        <v>NA</v>
      </c>
      <c r="I64" s="7">
        <v>0</v>
      </c>
      <c r="J64" s="4">
        <v>0</v>
      </c>
      <c r="K64" s="35" t="s">
        <v>109</v>
      </c>
    </row>
    <row r="65" spans="1:11" x14ac:dyDescent="0.3">
      <c r="A65" s="23" t="s">
        <v>78</v>
      </c>
      <c r="B65" s="5">
        <v>2</v>
      </c>
      <c r="C65" s="6">
        <v>1.0577340660000001</v>
      </c>
      <c r="D65" s="4">
        <v>0.69475642598434395</v>
      </c>
      <c r="E65" s="4">
        <v>0.31642196299999997</v>
      </c>
      <c r="F65" s="6">
        <f t="shared" ref="F65:F106" si="2">IF(C65=0,"NA",IF($F$8="Effective",C65/(1+(1-E65)*D65),C65/(1+(1-$F$9)*D65)))</f>
        <v>0.68971878790520025</v>
      </c>
      <c r="G65" s="4">
        <v>0.1135246131336472</v>
      </c>
      <c r="H65" s="6">
        <f t="shared" si="1"/>
        <v>0.77804617942447607</v>
      </c>
      <c r="I65" s="7">
        <v>0.30064812299999999</v>
      </c>
      <c r="J65" s="4">
        <v>0.27657378999999999</v>
      </c>
      <c r="K65" s="35">
        <v>0.41150446907013211</v>
      </c>
    </row>
    <row r="66" spans="1:11" x14ac:dyDescent="0.3">
      <c r="A66" s="23" t="s">
        <v>22</v>
      </c>
      <c r="B66" s="5">
        <v>3</v>
      </c>
      <c r="C66" s="6">
        <v>0.71826753499999996</v>
      </c>
      <c r="D66" s="4">
        <v>0.57243147524188953</v>
      </c>
      <c r="E66" s="4">
        <v>0.30233036699999999</v>
      </c>
      <c r="F66" s="6">
        <f t="shared" si="2"/>
        <v>0.49892600576934093</v>
      </c>
      <c r="G66" s="4">
        <v>6.7975451040119997E-2</v>
      </c>
      <c r="H66" s="6">
        <f t="shared" si="1"/>
        <v>0.53531423214778195</v>
      </c>
      <c r="I66" s="7">
        <v>0.14642490399999999</v>
      </c>
      <c r="J66" s="4">
        <v>0.17137007700000001</v>
      </c>
      <c r="K66" s="35">
        <v>0.2825301624149259</v>
      </c>
    </row>
    <row r="67" spans="1:11" x14ac:dyDescent="0.3">
      <c r="A67" s="23" t="s">
        <v>23</v>
      </c>
      <c r="B67" s="5">
        <v>19</v>
      </c>
      <c r="C67" s="6">
        <v>0.75122233199999999</v>
      </c>
      <c r="D67" s="4">
        <v>1.9596317842787623</v>
      </c>
      <c r="E67" s="4">
        <v>0.27489493500000001</v>
      </c>
      <c r="F67" s="6">
        <f t="shared" si="2"/>
        <v>0.29988948846063157</v>
      </c>
      <c r="G67" s="4">
        <v>8.3450965415789294E-2</v>
      </c>
      <c r="H67" s="6">
        <f t="shared" si="1"/>
        <v>0.32719415671707669</v>
      </c>
      <c r="I67" s="7">
        <v>0.19970446</v>
      </c>
      <c r="J67" s="4">
        <v>0.212370584</v>
      </c>
      <c r="K67" s="35">
        <v>0.94519768115634684</v>
      </c>
    </row>
    <row r="68" spans="1:11" x14ac:dyDescent="0.3">
      <c r="A68" s="23" t="s">
        <v>24</v>
      </c>
      <c r="B68" s="5">
        <v>31</v>
      </c>
      <c r="C68" s="6">
        <v>0.81065304800000004</v>
      </c>
      <c r="D68" s="4">
        <v>0.68098215121184669</v>
      </c>
      <c r="E68" s="4">
        <v>0.29501179300000002</v>
      </c>
      <c r="F68" s="6">
        <f t="shared" si="2"/>
        <v>0.53227582807672957</v>
      </c>
      <c r="G68" s="4">
        <v>0.17169122933947814</v>
      </c>
      <c r="H68" s="6">
        <f t="shared" si="1"/>
        <v>0.64260556803264868</v>
      </c>
      <c r="I68" s="7">
        <v>0.158497999</v>
      </c>
      <c r="J68" s="4">
        <v>0.160976703</v>
      </c>
      <c r="K68" s="35">
        <v>0.22851305461637705</v>
      </c>
    </row>
    <row r="69" spans="1:11" x14ac:dyDescent="0.3">
      <c r="A69" s="23" t="s">
        <v>25</v>
      </c>
      <c r="B69" s="5">
        <v>16</v>
      </c>
      <c r="C69" s="6">
        <v>0.77787292600000002</v>
      </c>
      <c r="D69" s="4">
        <v>2.0706155534933699</v>
      </c>
      <c r="E69" s="4">
        <v>0.29599040100000001</v>
      </c>
      <c r="F69" s="6">
        <f t="shared" si="2"/>
        <v>0.30031005031368402</v>
      </c>
      <c r="G69" s="4">
        <v>9.1917650295050959E-2</v>
      </c>
      <c r="H69" s="6">
        <f t="shared" si="1"/>
        <v>0.33070794781030566</v>
      </c>
      <c r="I69" s="7">
        <v>0.20315583300000001</v>
      </c>
      <c r="J69" s="4">
        <v>0.209059841</v>
      </c>
      <c r="K69" s="35">
        <v>0.28021530417655804</v>
      </c>
    </row>
    <row r="70" spans="1:11" x14ac:dyDescent="0.3">
      <c r="A70" s="23" t="s">
        <v>26</v>
      </c>
      <c r="B70" s="5">
        <v>25</v>
      </c>
      <c r="C70" s="6">
        <v>0.35501738199999999</v>
      </c>
      <c r="D70" s="4">
        <v>3.9306809131711562</v>
      </c>
      <c r="E70" s="4">
        <v>0.17112647</v>
      </c>
      <c r="F70" s="6">
        <f t="shared" si="2"/>
        <v>8.8339966100063963E-2</v>
      </c>
      <c r="G70" s="4">
        <v>9.1680746961010584E-2</v>
      </c>
      <c r="H70" s="6">
        <f t="shared" si="1"/>
        <v>9.7256516147271391E-2</v>
      </c>
      <c r="I70" s="7">
        <v>0.210618371</v>
      </c>
      <c r="J70" s="4">
        <v>0.19013260900000001</v>
      </c>
      <c r="K70" s="35">
        <v>0.94208955431602659</v>
      </c>
    </row>
    <row r="71" spans="1:11" x14ac:dyDescent="0.3">
      <c r="A71" s="23" t="s">
        <v>27</v>
      </c>
      <c r="B71" s="5">
        <v>2</v>
      </c>
      <c r="C71" s="6">
        <v>1.0180674810000001</v>
      </c>
      <c r="D71" s="4">
        <v>0.84364406779661016</v>
      </c>
      <c r="E71" s="4">
        <v>0.14357682599999999</v>
      </c>
      <c r="F71" s="6">
        <f t="shared" si="2"/>
        <v>0.61778989191296263</v>
      </c>
      <c r="G71" s="4">
        <v>4.2564927602849918E-2</v>
      </c>
      <c r="H71" s="6">
        <f t="shared" si="1"/>
        <v>0.64525512979819011</v>
      </c>
      <c r="I71" s="7">
        <v>0.16882673200000001</v>
      </c>
      <c r="J71" s="4">
        <v>0.22057321399999999</v>
      </c>
      <c r="K71" s="35">
        <v>0.45911149329073525</v>
      </c>
    </row>
    <row r="72" spans="1:11" x14ac:dyDescent="0.3">
      <c r="A72" s="23" t="s">
        <v>104</v>
      </c>
      <c r="B72" s="5">
        <v>51</v>
      </c>
      <c r="C72" s="6">
        <v>0.81241902300000002</v>
      </c>
      <c r="D72" s="4">
        <v>0.33881386913548417</v>
      </c>
      <c r="E72" s="4">
        <v>0.26597216699999998</v>
      </c>
      <c r="F72" s="6">
        <f t="shared" si="2"/>
        <v>0.64467004266914307</v>
      </c>
      <c r="G72" s="4">
        <v>0.35797601266536977</v>
      </c>
      <c r="H72" s="6">
        <f t="shared" si="1"/>
        <v>1.004121427527183</v>
      </c>
      <c r="I72" s="7">
        <v>0.223193945</v>
      </c>
      <c r="J72" s="4">
        <v>0.221315963</v>
      </c>
      <c r="K72" s="35">
        <v>0.20332756442561545</v>
      </c>
    </row>
    <row r="73" spans="1:11" x14ac:dyDescent="0.3">
      <c r="A73" s="23" t="s">
        <v>28</v>
      </c>
      <c r="B73" s="5">
        <v>61</v>
      </c>
      <c r="C73" s="6">
        <v>0.74162831799999995</v>
      </c>
      <c r="D73" s="4">
        <v>0.54630559183353977</v>
      </c>
      <c r="E73" s="4">
        <v>1.177422E-3</v>
      </c>
      <c r="F73" s="6">
        <f t="shared" si="2"/>
        <v>0.52243435309949882</v>
      </c>
      <c r="G73" s="4">
        <v>2.9679582327134565E-2</v>
      </c>
      <c r="H73" s="6">
        <f t="shared" si="1"/>
        <v>0.53841426356095978</v>
      </c>
      <c r="I73" s="7">
        <v>0.121941955</v>
      </c>
      <c r="J73" s="4">
        <v>0.132457348</v>
      </c>
      <c r="K73" s="35">
        <v>0.37695852859569035</v>
      </c>
    </row>
    <row r="74" spans="1:11" x14ac:dyDescent="0.3">
      <c r="A74" s="23" t="s">
        <v>79</v>
      </c>
      <c r="B74" s="5">
        <v>16</v>
      </c>
      <c r="C74" s="6">
        <v>1.0150873730000001</v>
      </c>
      <c r="D74" s="4">
        <v>1.1696810930098145</v>
      </c>
      <c r="E74" s="4">
        <v>0.23315881099999999</v>
      </c>
      <c r="F74" s="6">
        <f t="shared" si="2"/>
        <v>0.53473071146017259</v>
      </c>
      <c r="G74" s="4">
        <v>0.1877061942232186</v>
      </c>
      <c r="H74" s="6">
        <f t="shared" si="1"/>
        <v>0.65829716742554689</v>
      </c>
      <c r="I74" s="7">
        <v>0.17471905400000001</v>
      </c>
      <c r="J74" s="4">
        <v>0.20138046700000001</v>
      </c>
      <c r="K74" s="35">
        <v>0.39616084325124784</v>
      </c>
    </row>
    <row r="75" spans="1:11" x14ac:dyDescent="0.3">
      <c r="A75" s="23" t="s">
        <v>80</v>
      </c>
      <c r="B75" s="5">
        <v>55</v>
      </c>
      <c r="C75" s="6">
        <v>0.957390992</v>
      </c>
      <c r="D75" s="4">
        <v>1.7492050392087231</v>
      </c>
      <c r="E75" s="4">
        <v>0.281608207</v>
      </c>
      <c r="F75" s="6">
        <f t="shared" si="2"/>
        <v>0.40854966884959165</v>
      </c>
      <c r="G75" s="4">
        <v>5.6641592139315119E-2</v>
      </c>
      <c r="H75" s="6">
        <f t="shared" ref="H75:H102" si="3">IF(F75="NA","NA",F75/(1-G75))</f>
        <v>0.43308001014809022</v>
      </c>
      <c r="I75" s="7">
        <v>0.18269413000000001</v>
      </c>
      <c r="J75" s="4">
        <v>0.195465255</v>
      </c>
      <c r="K75" s="35">
        <v>0.22229991063741975</v>
      </c>
    </row>
    <row r="76" spans="1:11" x14ac:dyDescent="0.3">
      <c r="A76" s="23" t="s">
        <v>81</v>
      </c>
      <c r="B76" s="5">
        <v>42</v>
      </c>
      <c r="C76" s="6">
        <v>1.003712393</v>
      </c>
      <c r="D76" s="4">
        <v>1.5032495034165592</v>
      </c>
      <c r="E76" s="4">
        <v>0.30820750600000002</v>
      </c>
      <c r="F76" s="6">
        <f t="shared" si="2"/>
        <v>0.46586884852477634</v>
      </c>
      <c r="G76" s="4">
        <v>9.9670119218017647E-2</v>
      </c>
      <c r="H76" s="6">
        <f t="shared" si="3"/>
        <v>0.5174423935815009</v>
      </c>
      <c r="I76" s="7">
        <v>0.19581273799999999</v>
      </c>
      <c r="J76" s="4">
        <v>0.20415659999999999</v>
      </c>
      <c r="K76" s="35">
        <v>0.2358774137680302</v>
      </c>
    </row>
    <row r="77" spans="1:11" x14ac:dyDescent="0.3">
      <c r="A77" s="23" t="s">
        <v>29</v>
      </c>
      <c r="B77" s="5">
        <v>50</v>
      </c>
      <c r="C77" s="6">
        <v>1.0622852410000001</v>
      </c>
      <c r="D77" s="4">
        <v>8.5261148956760596E-2</v>
      </c>
      <c r="E77" s="4">
        <v>0.26753787899999998</v>
      </c>
      <c r="F77" s="6">
        <f t="shared" si="2"/>
        <v>0.9970010514395512</v>
      </c>
      <c r="G77" s="4">
        <v>0.10994986220222537</v>
      </c>
      <c r="H77" s="6">
        <f t="shared" si="3"/>
        <v>1.1201627965660474</v>
      </c>
      <c r="I77" s="7">
        <v>0.25043290600000001</v>
      </c>
      <c r="J77" s="4">
        <v>0.24235179400000001</v>
      </c>
      <c r="K77" s="35">
        <v>0.19528484158452586</v>
      </c>
    </row>
    <row r="78" spans="1:11" x14ac:dyDescent="0.3">
      <c r="A78" s="23" t="s">
        <v>105</v>
      </c>
      <c r="B78" s="5">
        <v>0</v>
      </c>
      <c r="C78" s="6">
        <v>0</v>
      </c>
      <c r="D78" s="4" t="s">
        <v>109</v>
      </c>
      <c r="E78" s="4">
        <v>0</v>
      </c>
      <c r="F78" s="6" t="str">
        <f t="shared" si="2"/>
        <v>NA</v>
      </c>
      <c r="G78" s="4" t="s">
        <v>109</v>
      </c>
      <c r="H78" s="6" t="str">
        <f t="shared" si="3"/>
        <v>NA</v>
      </c>
      <c r="I78" s="7">
        <v>0</v>
      </c>
      <c r="J78" s="4">
        <v>0</v>
      </c>
      <c r="K78" s="35" t="s">
        <v>109</v>
      </c>
    </row>
    <row r="79" spans="1:11" x14ac:dyDescent="0.3">
      <c r="A79" s="23" t="s">
        <v>82</v>
      </c>
      <c r="B79" s="5">
        <v>107</v>
      </c>
      <c r="C79" s="6">
        <v>0.62382589700000002</v>
      </c>
      <c r="D79" s="4">
        <v>0.29976918971313887</v>
      </c>
      <c r="E79" s="4">
        <v>0.191398709</v>
      </c>
      <c r="F79" s="6">
        <f t="shared" si="2"/>
        <v>0.50708369946604093</v>
      </c>
      <c r="G79" s="4">
        <v>0.13342274435929877</v>
      </c>
      <c r="H79" s="6">
        <f t="shared" si="3"/>
        <v>0.58515694494096793</v>
      </c>
      <c r="I79" s="7">
        <v>0.16269724599999999</v>
      </c>
      <c r="J79" s="4">
        <v>0.18802501299999999</v>
      </c>
      <c r="K79" s="35">
        <v>0.78434587647077236</v>
      </c>
    </row>
    <row r="80" spans="1:11" x14ac:dyDescent="0.3">
      <c r="A80" s="23" t="s">
        <v>83</v>
      </c>
      <c r="B80" s="5">
        <v>27</v>
      </c>
      <c r="C80" s="6">
        <v>0.80302436300000002</v>
      </c>
      <c r="D80" s="4">
        <v>0.26112033879033436</v>
      </c>
      <c r="E80" s="4">
        <v>0.281437677</v>
      </c>
      <c r="F80" s="6">
        <f t="shared" si="2"/>
        <v>0.66888573636884152</v>
      </c>
      <c r="G80" s="4">
        <v>0.16521053865603935</v>
      </c>
      <c r="H80" s="6">
        <f t="shared" si="3"/>
        <v>0.8012627942043925</v>
      </c>
      <c r="I80" s="7">
        <v>0.19051710999999999</v>
      </c>
      <c r="J80" s="4">
        <v>0.20869508000000001</v>
      </c>
      <c r="K80" s="35">
        <v>0.17710548067260817</v>
      </c>
    </row>
    <row r="81" spans="1:11" x14ac:dyDescent="0.3">
      <c r="A81" s="23" t="s">
        <v>84</v>
      </c>
      <c r="B81" s="5">
        <v>16</v>
      </c>
      <c r="C81" s="6">
        <v>0.76966873000000002</v>
      </c>
      <c r="D81" s="4">
        <v>0.44660230326323636</v>
      </c>
      <c r="E81" s="4">
        <v>0.311965836</v>
      </c>
      <c r="F81" s="6">
        <f t="shared" si="2"/>
        <v>0.57310062171685772</v>
      </c>
      <c r="G81" s="4">
        <v>8.2074994266987389E-2</v>
      </c>
      <c r="H81" s="6">
        <f t="shared" si="3"/>
        <v>0.62434362081595762</v>
      </c>
      <c r="I81" s="7">
        <v>0.141338134</v>
      </c>
      <c r="J81" s="4">
        <v>0.15699830400000001</v>
      </c>
      <c r="K81" s="35">
        <v>0.30027419634203156</v>
      </c>
    </row>
    <row r="82" spans="1:11" x14ac:dyDescent="0.3">
      <c r="A82" s="23" t="s">
        <v>85</v>
      </c>
      <c r="B82" s="5">
        <v>145</v>
      </c>
      <c r="C82" s="6">
        <v>0.76301217200000004</v>
      </c>
      <c r="D82" s="4">
        <v>0.86921857872316</v>
      </c>
      <c r="E82" s="4">
        <v>0.308405714</v>
      </c>
      <c r="F82" s="6">
        <f t="shared" si="2"/>
        <v>0.45756208603468385</v>
      </c>
      <c r="G82" s="4">
        <v>0.11462670554215375</v>
      </c>
      <c r="H82" s="6">
        <f t="shared" si="3"/>
        <v>0.51680131860637335</v>
      </c>
      <c r="I82" s="7">
        <v>0.184449586</v>
      </c>
      <c r="J82" s="4">
        <v>0.18420594900000001</v>
      </c>
      <c r="K82" s="35">
        <v>0.29959836892467695</v>
      </c>
    </row>
    <row r="83" spans="1:11" x14ac:dyDescent="0.3">
      <c r="A83" s="23" t="s">
        <v>86</v>
      </c>
      <c r="B83" s="5">
        <v>28</v>
      </c>
      <c r="C83" s="6">
        <v>0.73302821699999998</v>
      </c>
      <c r="D83" s="4">
        <v>0.93434351132432059</v>
      </c>
      <c r="E83" s="4">
        <v>0.25035338299999998</v>
      </c>
      <c r="F83" s="6">
        <f t="shared" si="2"/>
        <v>0.42678070445217564</v>
      </c>
      <c r="G83" s="4">
        <v>0.14057149773234426</v>
      </c>
      <c r="H83" s="6">
        <f t="shared" si="3"/>
        <v>0.49658663091355254</v>
      </c>
      <c r="I83" s="7">
        <v>0.21844772800000001</v>
      </c>
      <c r="J83" s="4">
        <v>0.20459118000000001</v>
      </c>
      <c r="K83" s="35">
        <v>0.1716516644471818</v>
      </c>
    </row>
    <row r="84" spans="1:11" x14ac:dyDescent="0.3">
      <c r="A84" s="23" t="s">
        <v>87</v>
      </c>
      <c r="B84" s="5">
        <v>50</v>
      </c>
      <c r="C84" s="6">
        <v>0.59173186899999997</v>
      </c>
      <c r="D84" s="4">
        <v>0.70183141259483284</v>
      </c>
      <c r="E84" s="4">
        <v>0.329355287</v>
      </c>
      <c r="F84" s="6">
        <f t="shared" si="2"/>
        <v>0.38448951283614274</v>
      </c>
      <c r="G84" s="4">
        <v>0.15541034058990746</v>
      </c>
      <c r="H84" s="6">
        <f t="shared" si="3"/>
        <v>0.45523824327270496</v>
      </c>
      <c r="I84" s="7">
        <v>0.13822968999999999</v>
      </c>
      <c r="J84" s="4">
        <v>0.16538133999999999</v>
      </c>
      <c r="K84" s="35">
        <v>0.12177732756272204</v>
      </c>
    </row>
    <row r="85" spans="1:11" x14ac:dyDescent="0.3">
      <c r="A85" s="23" t="s">
        <v>88</v>
      </c>
      <c r="B85" s="5">
        <v>64</v>
      </c>
      <c r="C85" s="6">
        <v>1.550977115</v>
      </c>
      <c r="D85" s="4">
        <v>1.4531288608214703</v>
      </c>
      <c r="E85" s="4">
        <v>0.21431763300000001</v>
      </c>
      <c r="F85" s="6">
        <f t="shared" si="2"/>
        <v>0.73297492516449347</v>
      </c>
      <c r="G85" s="4">
        <v>0.5695719095271351</v>
      </c>
      <c r="H85" s="6">
        <f t="shared" si="3"/>
        <v>1.7028975138663767</v>
      </c>
      <c r="I85" s="7">
        <v>0.30792069100000002</v>
      </c>
      <c r="J85" s="4">
        <v>0.335834523</v>
      </c>
      <c r="K85" s="35">
        <v>1.2823379210172985</v>
      </c>
    </row>
    <row r="86" spans="1:11" x14ac:dyDescent="0.3">
      <c r="A86" s="23" t="s">
        <v>89</v>
      </c>
      <c r="B86" s="5">
        <v>108</v>
      </c>
      <c r="C86" s="6">
        <v>0.80094103900000002</v>
      </c>
      <c r="D86" s="4">
        <v>0.21022838475431738</v>
      </c>
      <c r="E86" s="4">
        <v>0.260776116</v>
      </c>
      <c r="F86" s="6">
        <f t="shared" si="2"/>
        <v>0.68960120151905047</v>
      </c>
      <c r="G86" s="4">
        <v>0.16422160501109612</v>
      </c>
      <c r="H86" s="6">
        <f t="shared" si="3"/>
        <v>0.82510053580435738</v>
      </c>
      <c r="I86" s="7">
        <v>0.21416797000000001</v>
      </c>
      <c r="J86" s="4">
        <v>0.221997835</v>
      </c>
      <c r="K86" s="35">
        <v>0.13078025556520159</v>
      </c>
    </row>
    <row r="87" spans="1:11" x14ac:dyDescent="0.3">
      <c r="A87" s="23" t="s">
        <v>90</v>
      </c>
      <c r="B87" s="5">
        <v>7</v>
      </c>
      <c r="C87" s="6">
        <v>1.1360857259999999</v>
      </c>
      <c r="D87" s="4">
        <v>0.34171666353452312</v>
      </c>
      <c r="E87" s="4">
        <v>0.33000543199999999</v>
      </c>
      <c r="F87" s="6">
        <f t="shared" si="2"/>
        <v>0.8999137923598729</v>
      </c>
      <c r="G87" s="4">
        <v>0.12302263750423484</v>
      </c>
      <c r="H87" s="6">
        <f t="shared" si="3"/>
        <v>1.0261539588648372</v>
      </c>
      <c r="I87" s="7">
        <v>0.17266682899999999</v>
      </c>
      <c r="J87" s="4">
        <v>0.19216487800000001</v>
      </c>
      <c r="K87" s="35">
        <v>0.17804464897800376</v>
      </c>
    </row>
    <row r="88" spans="1:11" x14ac:dyDescent="0.3">
      <c r="A88" s="23" t="s">
        <v>30</v>
      </c>
      <c r="B88" s="5">
        <v>20</v>
      </c>
      <c r="C88" s="6">
        <v>2.1714475150000001</v>
      </c>
      <c r="D88" s="4">
        <v>0.22801593574587076</v>
      </c>
      <c r="E88" s="4">
        <v>0.18242270899999999</v>
      </c>
      <c r="F88" s="6">
        <f t="shared" si="2"/>
        <v>1.8478576361853198</v>
      </c>
      <c r="G88" s="4">
        <v>0.17611534535674603</v>
      </c>
      <c r="H88" s="6">
        <f t="shared" si="3"/>
        <v>2.2428596354734283</v>
      </c>
      <c r="I88" s="7">
        <v>0.296591096</v>
      </c>
      <c r="J88" s="4">
        <v>0.34314315000000001</v>
      </c>
      <c r="K88" s="35">
        <v>0.72894672933940541</v>
      </c>
    </row>
    <row r="89" spans="1:11" x14ac:dyDescent="0.3">
      <c r="A89" s="23" t="s">
        <v>31</v>
      </c>
      <c r="B89" s="5">
        <v>35</v>
      </c>
      <c r="C89" s="6">
        <v>2.4300016659999999</v>
      </c>
      <c r="D89" s="4">
        <v>3.1972961002739372E-2</v>
      </c>
      <c r="E89" s="4">
        <v>0.240660128</v>
      </c>
      <c r="F89" s="6">
        <f t="shared" si="2"/>
        <v>2.3717624831158353</v>
      </c>
      <c r="G89" s="4">
        <v>0.1069131142575168</v>
      </c>
      <c r="H89" s="6">
        <f t="shared" si="3"/>
        <v>2.6556906399359224</v>
      </c>
      <c r="I89" s="7">
        <v>0.30064105699999999</v>
      </c>
      <c r="J89" s="4">
        <v>0.31417627300000001</v>
      </c>
      <c r="K89" s="35">
        <v>0.71354584516460751</v>
      </c>
    </row>
    <row r="90" spans="1:11" x14ac:dyDescent="0.3">
      <c r="A90" s="23" t="s">
        <v>91</v>
      </c>
      <c r="B90" s="5">
        <v>29</v>
      </c>
      <c r="C90" s="6">
        <v>1.144427372</v>
      </c>
      <c r="D90" s="4">
        <v>0.72188471697196721</v>
      </c>
      <c r="E90" s="4">
        <v>0.23649720799999999</v>
      </c>
      <c r="F90" s="6">
        <f t="shared" si="2"/>
        <v>0.73624670461912189</v>
      </c>
      <c r="G90" s="4">
        <v>9.759780133779114E-2</v>
      </c>
      <c r="H90" s="6">
        <f t="shared" si="3"/>
        <v>0.81587423624476008</v>
      </c>
      <c r="I90" s="7">
        <v>0.18456139399999999</v>
      </c>
      <c r="J90" s="4">
        <v>0.23804351500000001</v>
      </c>
      <c r="K90" s="35">
        <v>0.58003728547797517</v>
      </c>
    </row>
    <row r="91" spans="1:11" x14ac:dyDescent="0.3">
      <c r="A91" s="23" t="s">
        <v>32</v>
      </c>
      <c r="B91" s="5">
        <v>3</v>
      </c>
      <c r="C91" s="6">
        <v>0.90304614900000002</v>
      </c>
      <c r="D91" s="4">
        <v>0.24295312873093483</v>
      </c>
      <c r="E91" s="4">
        <v>9.1263651000000001E-2</v>
      </c>
      <c r="F91" s="6">
        <f t="shared" si="2"/>
        <v>0.76104439520653788</v>
      </c>
      <c r="G91" s="4">
        <v>0.10639463756293792</v>
      </c>
      <c r="H91" s="6">
        <f t="shared" si="3"/>
        <v>0.85165602982842359</v>
      </c>
      <c r="I91" s="7">
        <v>0.145288952</v>
      </c>
      <c r="J91" s="4">
        <v>0.18408586199999999</v>
      </c>
      <c r="K91" s="35">
        <v>0.61435693471111141</v>
      </c>
    </row>
    <row r="92" spans="1:11" x14ac:dyDescent="0.3">
      <c r="A92" s="23" t="s">
        <v>92</v>
      </c>
      <c r="B92" s="5">
        <v>68</v>
      </c>
      <c r="C92" s="6">
        <v>1.5555417410000001</v>
      </c>
      <c r="D92" s="4">
        <v>0.45568609784215125</v>
      </c>
      <c r="E92" s="4">
        <v>0.20344406200000001</v>
      </c>
      <c r="F92" s="6">
        <f t="shared" si="2"/>
        <v>1.152281373960365</v>
      </c>
      <c r="G92" s="4">
        <v>0.26994952345191447</v>
      </c>
      <c r="H92" s="6">
        <f t="shared" si="3"/>
        <v>1.5783584984544132</v>
      </c>
      <c r="I92" s="7">
        <v>0.34165628199999998</v>
      </c>
      <c r="J92" s="4">
        <v>0.35031281399999997</v>
      </c>
      <c r="K92" s="35">
        <v>0.1574506451075523</v>
      </c>
    </row>
    <row r="93" spans="1:11" x14ac:dyDescent="0.3">
      <c r="A93" s="23" t="s">
        <v>93</v>
      </c>
      <c r="B93" s="5">
        <v>25</v>
      </c>
      <c r="C93" s="6">
        <v>1.6690559359999999</v>
      </c>
      <c r="D93" s="4">
        <v>0.55809929489879839</v>
      </c>
      <c r="E93" s="4">
        <v>0.23256622599999999</v>
      </c>
      <c r="F93" s="6">
        <f t="shared" si="2"/>
        <v>1.1682992216372141</v>
      </c>
      <c r="G93" s="4">
        <v>0.35267297169987272</v>
      </c>
      <c r="H93" s="6">
        <f t="shared" si="3"/>
        <v>1.8048052538531463</v>
      </c>
      <c r="I93" s="7">
        <v>0.29699783600000002</v>
      </c>
      <c r="J93" s="4">
        <v>0.31689426999999998</v>
      </c>
      <c r="K93" s="35">
        <v>0.48661539206928689</v>
      </c>
    </row>
    <row r="94" spans="1:11" x14ac:dyDescent="0.3">
      <c r="A94" s="23" t="s">
        <v>94</v>
      </c>
      <c r="B94" s="5">
        <v>172</v>
      </c>
      <c r="C94" s="6">
        <v>1.4939878630000001</v>
      </c>
      <c r="D94" s="4">
        <v>2.5219967998174025E-2</v>
      </c>
      <c r="E94" s="4">
        <v>0.21234798399999999</v>
      </c>
      <c r="F94" s="6">
        <f t="shared" si="2"/>
        <v>1.4656007369703106</v>
      </c>
      <c r="G94" s="4">
        <v>0.1745947919044758</v>
      </c>
      <c r="H94" s="6">
        <f t="shared" si="3"/>
        <v>1.7756136290343063</v>
      </c>
      <c r="I94" s="7">
        <v>0.30474443099999998</v>
      </c>
      <c r="J94" s="4">
        <v>0.29975117899999998</v>
      </c>
      <c r="K94" s="35">
        <v>0.31010850993832734</v>
      </c>
    </row>
    <row r="95" spans="1:11" x14ac:dyDescent="0.3">
      <c r="A95" s="23" t="s">
        <v>33</v>
      </c>
      <c r="B95" s="5">
        <v>44</v>
      </c>
      <c r="C95" s="6">
        <v>1.2201956270000001</v>
      </c>
      <c r="D95" s="4">
        <v>1.0970444949893161</v>
      </c>
      <c r="E95" s="4">
        <v>0.26556696499999999</v>
      </c>
      <c r="F95" s="6">
        <f t="shared" si="2"/>
        <v>0.66223915648284737</v>
      </c>
      <c r="G95" s="4">
        <v>0.11422160651301001</v>
      </c>
      <c r="H95" s="6">
        <f t="shared" si="3"/>
        <v>0.74763525657456009</v>
      </c>
      <c r="I95" s="7">
        <v>0.18663128100000001</v>
      </c>
      <c r="J95" s="4">
        <v>0.22406838300000001</v>
      </c>
      <c r="K95" s="35">
        <v>0.62195148919794707</v>
      </c>
    </row>
    <row r="96" spans="1:11" x14ac:dyDescent="0.3">
      <c r="A96" s="23" t="s">
        <v>95</v>
      </c>
      <c r="B96" s="5">
        <v>7</v>
      </c>
      <c r="C96" s="6">
        <v>1.226387474</v>
      </c>
      <c r="D96" s="4">
        <v>1.0360073898980389</v>
      </c>
      <c r="E96" s="4">
        <v>0.19863367200000001</v>
      </c>
      <c r="F96" s="6">
        <f t="shared" si="2"/>
        <v>0.68297550400320595</v>
      </c>
      <c r="G96" s="4">
        <v>0.15096436380165212</v>
      </c>
      <c r="H96" s="6">
        <f t="shared" si="3"/>
        <v>0.80441323648239926</v>
      </c>
      <c r="I96" s="7">
        <v>0.244909878</v>
      </c>
      <c r="J96" s="4">
        <v>0.23286324799999999</v>
      </c>
      <c r="K96" s="35">
        <v>0.22765484839968103</v>
      </c>
    </row>
    <row r="97" spans="1:11" x14ac:dyDescent="0.3">
      <c r="A97" s="23" t="s">
        <v>34</v>
      </c>
      <c r="B97" s="5">
        <v>16</v>
      </c>
      <c r="C97" s="6">
        <v>0.98720834199999996</v>
      </c>
      <c r="D97" s="4">
        <v>0.18336063860146995</v>
      </c>
      <c r="E97" s="4">
        <v>0.136776975</v>
      </c>
      <c r="F97" s="6">
        <f t="shared" si="2"/>
        <v>0.8653490491274155</v>
      </c>
      <c r="G97" s="4">
        <v>0.56531633891462796</v>
      </c>
      <c r="H97" s="6">
        <f t="shared" si="3"/>
        <v>1.9907558682254234</v>
      </c>
      <c r="I97" s="7">
        <v>0.21861239900000001</v>
      </c>
      <c r="J97" s="4">
        <v>0.229294899</v>
      </c>
      <c r="K97" s="35">
        <v>0.2088811629728812</v>
      </c>
    </row>
    <row r="98" spans="1:11" x14ac:dyDescent="0.3">
      <c r="A98" s="23" t="s">
        <v>35</v>
      </c>
      <c r="B98" s="5">
        <v>19</v>
      </c>
      <c r="C98" s="6">
        <v>1.367236989</v>
      </c>
      <c r="D98" s="4">
        <v>0.62197630683420968</v>
      </c>
      <c r="E98" s="4">
        <v>0.28862809499999997</v>
      </c>
      <c r="F98" s="6">
        <f t="shared" si="2"/>
        <v>0.92526055789971717</v>
      </c>
      <c r="G98" s="4">
        <v>4.4011114109382875E-2</v>
      </c>
      <c r="H98" s="6">
        <f t="shared" si="3"/>
        <v>0.96785702381647154</v>
      </c>
      <c r="I98" s="7">
        <v>0.275993871</v>
      </c>
      <c r="J98" s="4">
        <v>0.29364148600000001</v>
      </c>
      <c r="K98" s="35">
        <v>0.20680101810465504</v>
      </c>
    </row>
    <row r="99" spans="1:11" x14ac:dyDescent="0.3">
      <c r="A99" s="23" t="s">
        <v>36</v>
      </c>
      <c r="B99" s="5">
        <v>1</v>
      </c>
      <c r="C99" s="6">
        <v>0.59408545700000004</v>
      </c>
      <c r="D99" s="4">
        <v>0.18140873857975739</v>
      </c>
      <c r="E99" s="4">
        <v>0.25788354200000002</v>
      </c>
      <c r="F99" s="6">
        <f t="shared" si="2"/>
        <v>0.52143775270592385</v>
      </c>
      <c r="G99" s="4">
        <v>0.12716228832086598</v>
      </c>
      <c r="H99" s="6">
        <f t="shared" si="3"/>
        <v>0.59740515989255383</v>
      </c>
      <c r="I99" s="7">
        <v>0.17866810999999999</v>
      </c>
      <c r="J99" s="4">
        <v>0.13953064200000001</v>
      </c>
      <c r="K99" s="35">
        <v>0.16188104217487145</v>
      </c>
    </row>
    <row r="100" spans="1:11" x14ac:dyDescent="0.3">
      <c r="A100" s="23" t="s">
        <v>96</v>
      </c>
      <c r="B100" s="5">
        <v>18</v>
      </c>
      <c r="C100" s="6">
        <v>0.88956795200000005</v>
      </c>
      <c r="D100" s="4">
        <v>0.36659404265067685</v>
      </c>
      <c r="E100" s="4">
        <v>0.27586436399999997</v>
      </c>
      <c r="F100" s="6">
        <f t="shared" si="2"/>
        <v>0.69413753721184623</v>
      </c>
      <c r="G100" s="4">
        <v>0.14518040363317375</v>
      </c>
      <c r="H100" s="6">
        <f t="shared" si="3"/>
        <v>0.81202810530091429</v>
      </c>
      <c r="I100" s="7">
        <v>0.21470567300000001</v>
      </c>
      <c r="J100" s="4">
        <v>0.21939493299999999</v>
      </c>
      <c r="K100" s="35">
        <v>0.23343635433374416</v>
      </c>
    </row>
    <row r="101" spans="1:11" s="13" customFormat="1" x14ac:dyDescent="0.3">
      <c r="A101" s="23" t="s">
        <v>97</v>
      </c>
      <c r="B101" s="5">
        <v>20</v>
      </c>
      <c r="C101" s="6">
        <v>0.23824547600000001</v>
      </c>
      <c r="D101" s="4">
        <v>1.2014449021214983</v>
      </c>
      <c r="E101" s="4">
        <v>0.243418101</v>
      </c>
      <c r="F101" s="6">
        <f t="shared" si="2"/>
        <v>0.12391131010563892</v>
      </c>
      <c r="G101" s="4">
        <v>4.6022953415325439E-2</v>
      </c>
      <c r="H101" s="6">
        <f t="shared" si="3"/>
        <v>0.12988919445101199</v>
      </c>
      <c r="I101" s="7">
        <v>0.141882541</v>
      </c>
      <c r="J101" s="4">
        <v>0.159236927</v>
      </c>
      <c r="K101" s="35">
        <v>0.79091197848784378</v>
      </c>
    </row>
    <row r="102" spans="1:11" x14ac:dyDescent="0.3">
      <c r="A102" s="23" t="s">
        <v>37</v>
      </c>
      <c r="B102" s="5">
        <v>35</v>
      </c>
      <c r="C102" s="6">
        <v>0.67965698600000002</v>
      </c>
      <c r="D102" s="4">
        <v>0.76453343589786404</v>
      </c>
      <c r="E102" s="4">
        <v>0.31587388</v>
      </c>
      <c r="F102" s="6">
        <f t="shared" si="2"/>
        <v>0.42822164565295023</v>
      </c>
      <c r="G102" s="4">
        <v>0.18305488370073772</v>
      </c>
      <c r="H102" s="6">
        <f t="shared" si="3"/>
        <v>0.5241743136831295</v>
      </c>
      <c r="I102" s="7">
        <v>0.11308114700000001</v>
      </c>
      <c r="J102" s="4">
        <v>0.14831242</v>
      </c>
      <c r="K102" s="35">
        <v>0.18577308049406097</v>
      </c>
    </row>
    <row r="103" spans="1:11" x14ac:dyDescent="0.3">
      <c r="A103" s="23" t="s">
        <v>106</v>
      </c>
      <c r="B103" s="5">
        <v>0</v>
      </c>
      <c r="C103" s="6">
        <v>0</v>
      </c>
      <c r="D103" s="4" t="s">
        <v>109</v>
      </c>
      <c r="E103" s="4">
        <v>0</v>
      </c>
      <c r="F103" s="6" t="str">
        <f t="shared" si="2"/>
        <v>NA</v>
      </c>
      <c r="G103" s="4" t="s">
        <v>109</v>
      </c>
      <c r="H103" s="6" t="str">
        <f>IF(F103="NA","NA",F103/(1-G103))</f>
        <v>NA</v>
      </c>
      <c r="I103" s="7">
        <v>0</v>
      </c>
      <c r="J103" s="4">
        <v>0</v>
      </c>
      <c r="K103" s="35" t="s">
        <v>109</v>
      </c>
    </row>
    <row r="104" spans="1:11" x14ac:dyDescent="0.3">
      <c r="A104" s="23" t="s">
        <v>107</v>
      </c>
      <c r="B104" s="5">
        <v>0</v>
      </c>
      <c r="C104" s="6">
        <v>0</v>
      </c>
      <c r="D104" s="4" t="s">
        <v>109</v>
      </c>
      <c r="E104" s="4">
        <v>0</v>
      </c>
      <c r="F104" s="6" t="str">
        <f t="shared" si="2"/>
        <v>NA</v>
      </c>
      <c r="G104" s="4" t="s">
        <v>109</v>
      </c>
      <c r="H104" s="6" t="str">
        <f>IF(F104="NA","NA",F104/(1-G104))</f>
        <v>NA</v>
      </c>
      <c r="I104" s="7">
        <v>0</v>
      </c>
      <c r="J104" s="4">
        <v>0.2307603</v>
      </c>
      <c r="K104" s="35" t="s">
        <v>109</v>
      </c>
    </row>
    <row r="105" spans="1:11" s="1" customFormat="1" x14ac:dyDescent="0.3">
      <c r="A105" s="23" t="s">
        <v>145</v>
      </c>
      <c r="B105" s="5">
        <v>3974</v>
      </c>
      <c r="C105" s="6">
        <v>1.0636599739999999</v>
      </c>
      <c r="D105" s="4">
        <v>1.160913896795833</v>
      </c>
      <c r="E105" s="4">
        <v>0.25799591900000002</v>
      </c>
      <c r="F105" s="6">
        <f t="shared" si="2"/>
        <v>0.56231241657000752</v>
      </c>
      <c r="G105" s="4">
        <v>0.38503684608201555</v>
      </c>
      <c r="H105" s="6">
        <f>IF(F105="NA","NA",F105/(1-G105))</f>
        <v>0.91438391550366149</v>
      </c>
      <c r="I105" s="7">
        <v>0.21857759099999999</v>
      </c>
      <c r="J105" s="4">
        <v>0.2307603</v>
      </c>
      <c r="K105" s="35">
        <v>0.15663786801734084</v>
      </c>
    </row>
    <row r="106" spans="1:11" s="1" customFormat="1" x14ac:dyDescent="0.3">
      <c r="A106" s="25" t="s">
        <v>108</v>
      </c>
      <c r="B106" s="26">
        <v>3789</v>
      </c>
      <c r="C106" s="27">
        <v>1.0665079034172602</v>
      </c>
      <c r="D106" s="28">
        <v>0.52527942651313486</v>
      </c>
      <c r="E106" s="28">
        <v>0.25804243333966753</v>
      </c>
      <c r="F106" s="6">
        <f t="shared" si="2"/>
        <v>0.7599378713532311</v>
      </c>
      <c r="G106" s="28">
        <v>0.13558644790317703</v>
      </c>
      <c r="H106" s="6">
        <f>IF(F106="NA","NA",F106/(1-G106))</f>
        <v>0.87913692411443178</v>
      </c>
      <c r="I106" s="7">
        <v>0.21977783826260225</v>
      </c>
      <c r="J106" s="4">
        <v>0.23186660542623377</v>
      </c>
      <c r="K106" s="35">
        <v>0.15646928132269178</v>
      </c>
    </row>
  </sheetData>
  <mergeCells count="9">
    <mergeCell ref="H1:H7"/>
    <mergeCell ref="B1:G1"/>
    <mergeCell ref="B2:G2"/>
    <mergeCell ref="B4:G4"/>
    <mergeCell ref="B5:G5"/>
    <mergeCell ref="B6:G6"/>
    <mergeCell ref="B7:G7"/>
    <mergeCell ref="B3:E3"/>
    <mergeCell ref="F3:G3"/>
  </mergeCells>
  <phoneticPr fontId="1" type="noConversion"/>
  <pageMargins left="0.75" right="0.75" top="1" bottom="1" header="0.5" footer="0.5"/>
  <pageSetup scale="60" orientation="landscape" horizontalDpi="4294967292" verticalDpi="4294967292"/>
  <headerFooter alignWithMargins="0"/>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5.6" x14ac:dyDescent="0.3"/>
  <cols>
    <col min="1" max="256" width="11.19921875" customWidth="1"/>
  </cols>
  <sheetData>
    <row r="1" spans="1:1" x14ac:dyDescent="0.3">
      <c r="A1" t="s">
        <v>111</v>
      </c>
    </row>
    <row r="2" spans="1:1" x14ac:dyDescent="0.3">
      <c r="A2" t="s">
        <v>110</v>
      </c>
    </row>
  </sheetData>
  <pageMargins left="0.75" right="0.75" top="1" bottom="1"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Variables &amp; FAQ</vt:lpstr>
      <vt:lpstr>Industry Averages</vt:lpstr>
      <vt:lpstr>Input Choices</vt:lpstr>
      <vt:lpstr>'Industry Averages'!Print_Titles</vt:lpstr>
    </vt:vector>
  </TitlesOfParts>
  <Company>Stern School of Business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Iweze</dc:creator>
  <cp:lastModifiedBy>Dennis Ezimechine Iweze</cp:lastModifiedBy>
  <cp:lastPrinted>2014-01-12T16:51:23Z</cp:lastPrinted>
  <dcterms:created xsi:type="dcterms:W3CDTF">2014-01-06T21:28:12Z</dcterms:created>
  <dcterms:modified xsi:type="dcterms:W3CDTF">2023-10-18T19:13:35Z</dcterms:modified>
</cp:coreProperties>
</file>