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827"/>
  <workbookPr/>
  <mc:AlternateContent xmlns:mc="http://schemas.openxmlformats.org/markup-compatibility/2006">
    <mc:Choice Requires="x15">
      <x15ac:absPath xmlns:x15ac="http://schemas.microsoft.com/office/spreadsheetml/2010/11/ac" url="C:\Users\Dennis Iweze\Downloads\"/>
    </mc:Choice>
  </mc:AlternateContent>
  <xr:revisionPtr revIDLastSave="0" documentId="8_{2F334EAD-AEEA-44C3-A42D-842F92931B90}" xr6:coauthVersionLast="47" xr6:coauthVersionMax="47" xr10:uidLastSave="{00000000-0000-0000-0000-000000000000}"/>
  <bookViews>
    <workbookView xWindow="-108" yWindow="-108" windowWidth="23256" windowHeight="12456" tabRatio="500"/>
  </bookViews>
  <sheets>
    <sheet name="Explanations &amp; FAQs" sheetId="3" r:id="rId1"/>
    <sheet name="Industry Averages" sheetId="1" r:id="rId2"/>
    <sheet name="Inputs" sheetId="2" r:id="rId3"/>
  </sheets>
  <definedNames>
    <definedName name="_xlnm.Print_Titles" localSheetId="1">'Industry Averages'!$10:$10</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0" i="1" l="1"/>
  <c r="P46" i="1"/>
  <c r="P39" i="1"/>
  <c r="P30" i="1"/>
  <c r="P23" i="1"/>
  <c r="P15" i="1"/>
  <c r="P14" i="1"/>
  <c r="P49" i="1"/>
  <c r="P54" i="1"/>
  <c r="P88" i="1"/>
  <c r="P96" i="1"/>
  <c r="P97" i="1"/>
  <c r="F106" i="1"/>
  <c r="H106" i="1"/>
  <c r="P106" i="1"/>
  <c r="F105" i="1"/>
  <c r="H105" i="1"/>
  <c r="P105" i="1"/>
  <c r="F104" i="1"/>
  <c r="H104" i="1"/>
  <c r="P104" i="1"/>
  <c r="F103" i="1"/>
  <c r="H103" i="1"/>
  <c r="F102" i="1"/>
  <c r="H102" i="1"/>
  <c r="F101" i="1"/>
  <c r="H101" i="1"/>
  <c r="F100" i="1"/>
  <c r="F99" i="1"/>
  <c r="H99" i="1"/>
  <c r="F98" i="1"/>
  <c r="H98" i="1"/>
  <c r="P98" i="1"/>
  <c r="F97" i="1"/>
  <c r="H97" i="1"/>
  <c r="F96" i="1"/>
  <c r="H96" i="1"/>
  <c r="F95" i="1"/>
  <c r="H95" i="1"/>
  <c r="P95" i="1"/>
  <c r="F94" i="1"/>
  <c r="H94" i="1"/>
  <c r="F93" i="1"/>
  <c r="H93" i="1"/>
  <c r="F92" i="1"/>
  <c r="H92" i="1"/>
  <c r="F91" i="1"/>
  <c r="H91" i="1"/>
  <c r="F90" i="1"/>
  <c r="H90" i="1"/>
  <c r="P90" i="1"/>
  <c r="F89" i="1"/>
  <c r="H89" i="1"/>
  <c r="P89" i="1"/>
  <c r="F88" i="1"/>
  <c r="H88" i="1"/>
  <c r="F87" i="1"/>
  <c r="H87" i="1"/>
  <c r="F86" i="1"/>
  <c r="H86" i="1"/>
  <c r="P86" i="1"/>
  <c r="F85" i="1"/>
  <c r="H85" i="1"/>
  <c r="F84" i="1"/>
  <c r="H84" i="1"/>
  <c r="F83" i="1"/>
  <c r="H83" i="1"/>
  <c r="F82" i="1"/>
  <c r="H82" i="1"/>
  <c r="P82" i="1"/>
  <c r="F81" i="1"/>
  <c r="H81" i="1"/>
  <c r="P81" i="1"/>
  <c r="F80" i="1"/>
  <c r="H80" i="1"/>
  <c r="F79" i="1"/>
  <c r="H79" i="1"/>
  <c r="F78" i="1"/>
  <c r="H78" i="1"/>
  <c r="F77" i="1"/>
  <c r="H77" i="1"/>
  <c r="F76" i="1"/>
  <c r="H76" i="1"/>
  <c r="F75" i="1"/>
  <c r="H75" i="1"/>
  <c r="F74" i="1"/>
  <c r="H74" i="1"/>
  <c r="P74" i="1"/>
  <c r="F73" i="1"/>
  <c r="H73" i="1"/>
  <c r="P73" i="1"/>
  <c r="F72" i="1"/>
  <c r="H72" i="1"/>
  <c r="P72" i="1"/>
  <c r="F71" i="1"/>
  <c r="H71" i="1"/>
  <c r="F70" i="1"/>
  <c r="H70" i="1"/>
  <c r="F69" i="1"/>
  <c r="H69" i="1"/>
  <c r="F68" i="1"/>
  <c r="F67" i="1"/>
  <c r="H67" i="1"/>
  <c r="P67" i="1"/>
  <c r="F66" i="1"/>
  <c r="H66" i="1"/>
  <c r="P66" i="1"/>
  <c r="F65" i="1"/>
  <c r="F64" i="1"/>
  <c r="H64" i="1"/>
  <c r="P64" i="1"/>
  <c r="F63" i="1"/>
  <c r="H63" i="1"/>
  <c r="F62" i="1"/>
  <c r="H62" i="1"/>
  <c r="F61" i="1"/>
  <c r="H61" i="1"/>
  <c r="F60" i="1"/>
  <c r="H60" i="1"/>
  <c r="P60" i="1"/>
  <c r="F59" i="1"/>
  <c r="H59" i="1"/>
  <c r="P59" i="1"/>
  <c r="F58" i="1"/>
  <c r="H58" i="1"/>
  <c r="P58" i="1"/>
  <c r="F57" i="1"/>
  <c r="H57" i="1"/>
  <c r="P57" i="1"/>
  <c r="F56" i="1"/>
  <c r="H56" i="1"/>
  <c r="P56" i="1"/>
  <c r="F55" i="1"/>
  <c r="H55" i="1"/>
  <c r="F54" i="1"/>
  <c r="H54" i="1"/>
  <c r="F53" i="1"/>
  <c r="H53" i="1"/>
  <c r="F52" i="1"/>
  <c r="H52" i="1"/>
  <c r="F51" i="1"/>
  <c r="H51" i="1"/>
  <c r="P51" i="1"/>
  <c r="F50" i="1"/>
  <c r="H50" i="1"/>
  <c r="P50" i="1"/>
  <c r="F49" i="1"/>
  <c r="H49" i="1"/>
  <c r="F48" i="1"/>
  <c r="H48" i="1"/>
  <c r="F47" i="1"/>
  <c r="H47" i="1"/>
  <c r="F46" i="1"/>
  <c r="H46" i="1"/>
  <c r="F45" i="1"/>
  <c r="H45" i="1"/>
  <c r="F44" i="1"/>
  <c r="H44" i="1"/>
  <c r="P44" i="1"/>
  <c r="F43" i="1"/>
  <c r="H43" i="1"/>
  <c r="F42" i="1"/>
  <c r="H42" i="1"/>
  <c r="P42" i="1"/>
  <c r="F41" i="1"/>
  <c r="H41" i="1"/>
  <c r="P41" i="1"/>
  <c r="F40" i="1"/>
  <c r="H40" i="1"/>
  <c r="P40" i="1"/>
  <c r="F39" i="1"/>
  <c r="H39" i="1"/>
  <c r="F38" i="1"/>
  <c r="H38" i="1"/>
  <c r="F37" i="1"/>
  <c r="H37" i="1"/>
  <c r="F36" i="1"/>
  <c r="H36" i="1"/>
  <c r="F35" i="1"/>
  <c r="H35" i="1"/>
  <c r="P35" i="1"/>
  <c r="F34" i="1"/>
  <c r="H34" i="1"/>
  <c r="P34" i="1"/>
  <c r="F33" i="1"/>
  <c r="H33" i="1"/>
  <c r="P33" i="1"/>
  <c r="F32" i="1"/>
  <c r="F31" i="1"/>
  <c r="H31" i="1"/>
  <c r="F30" i="1"/>
  <c r="H30" i="1"/>
  <c r="F29" i="1"/>
  <c r="H29" i="1"/>
  <c r="F28" i="1"/>
  <c r="H28" i="1"/>
  <c r="F27" i="1"/>
  <c r="H27" i="1"/>
  <c r="P27" i="1"/>
  <c r="F26" i="1"/>
  <c r="H26" i="1"/>
  <c r="P26" i="1"/>
  <c r="F25" i="1"/>
  <c r="H25" i="1"/>
  <c r="P25" i="1"/>
  <c r="F24" i="1"/>
  <c r="H24" i="1"/>
  <c r="P24" i="1"/>
  <c r="F23" i="1"/>
  <c r="H23" i="1"/>
  <c r="F22" i="1"/>
  <c r="H22" i="1"/>
  <c r="P22" i="1"/>
  <c r="F21" i="1"/>
  <c r="H21" i="1"/>
  <c r="F20" i="1"/>
  <c r="H20" i="1"/>
  <c r="F19" i="1"/>
  <c r="H19" i="1"/>
  <c r="P19" i="1"/>
  <c r="F18" i="1"/>
  <c r="H18" i="1"/>
  <c r="P18" i="1"/>
  <c r="F17" i="1"/>
  <c r="H17" i="1"/>
  <c r="P17" i="1"/>
  <c r="F16" i="1"/>
  <c r="H16" i="1"/>
  <c r="F15" i="1"/>
  <c r="H15" i="1"/>
  <c r="F14" i="1"/>
  <c r="H14" i="1"/>
  <c r="F13" i="1"/>
  <c r="H13" i="1"/>
  <c r="F12" i="1"/>
  <c r="H12" i="1"/>
  <c r="F11" i="1"/>
  <c r="H11" i="1"/>
  <c r="H100" i="1"/>
  <c r="H68" i="1"/>
  <c r="H65" i="1"/>
  <c r="P65" i="1"/>
  <c r="H32" i="1"/>
  <c r="P32" i="1"/>
  <c r="P100" i="1"/>
  <c r="P75" i="1"/>
  <c r="P12" i="1"/>
  <c r="P36" i="1"/>
  <c r="P102" i="1"/>
  <c r="P71" i="1"/>
  <c r="P87" i="1"/>
  <c r="P76" i="1"/>
  <c r="P83" i="1"/>
  <c r="P28" i="1"/>
  <c r="P94" i="1"/>
  <c r="P31" i="1"/>
  <c r="P84" i="1"/>
  <c r="P91" i="1"/>
  <c r="P99" i="1"/>
  <c r="P78" i="1"/>
  <c r="P103" i="1"/>
  <c r="P68" i="1"/>
  <c r="P63" i="1"/>
  <c r="P92" i="1"/>
  <c r="P47" i="1"/>
  <c r="P79" i="1"/>
  <c r="P11" i="1"/>
  <c r="P43" i="1"/>
  <c r="P13" i="1"/>
  <c r="P21" i="1"/>
  <c r="P29" i="1"/>
  <c r="P37" i="1"/>
  <c r="P45" i="1"/>
  <c r="P53" i="1"/>
  <c r="P61" i="1"/>
  <c r="P69" i="1"/>
  <c r="P77" i="1"/>
  <c r="P85" i="1"/>
  <c r="P93" i="1"/>
  <c r="P101" i="1"/>
  <c r="P38" i="1"/>
  <c r="P55" i="1"/>
  <c r="P62" i="1"/>
  <c r="P48" i="1"/>
  <c r="P16" i="1"/>
  <c r="P80" i="1"/>
  <c r="P52" i="1"/>
  <c r="P20" i="1"/>
</calcChain>
</file>

<file path=xl/sharedStrings.xml><?xml version="1.0" encoding="utf-8"?>
<sst xmlns="http://schemas.openxmlformats.org/spreadsheetml/2006/main" count="159" uniqueCount="154">
  <si>
    <t>Advertising</t>
  </si>
  <si>
    <t>Aerospace/Defense</t>
  </si>
  <si>
    <t>Air Transport</t>
  </si>
  <si>
    <t>Apparel</t>
  </si>
  <si>
    <t>Auto Parts</t>
  </si>
  <si>
    <t>Building Materials</t>
  </si>
  <si>
    <t>Cable TV</t>
  </si>
  <si>
    <t>Chemical (Basic)</t>
  </si>
  <si>
    <t>Chemical (Diversified)</t>
  </si>
  <si>
    <t>Chemical (Specialty)</t>
  </si>
  <si>
    <t>Computers/Peripherals</t>
  </si>
  <si>
    <t>Electrical Equipment</t>
  </si>
  <si>
    <t>Entertainment</t>
  </si>
  <si>
    <t>Food Processing</t>
  </si>
  <si>
    <t>Furn/Home Furnishings</t>
  </si>
  <si>
    <t>Homebuilding</t>
  </si>
  <si>
    <t>Hotel/Gaming</t>
  </si>
  <si>
    <t>Household Products</t>
  </si>
  <si>
    <t>Information Services</t>
  </si>
  <si>
    <t>Insurance (Life)</t>
  </si>
  <si>
    <t>Insurance (Prop/Cas.)</t>
  </si>
  <si>
    <t>Machinery</t>
  </si>
  <si>
    <t>Oil/Gas Distribution</t>
  </si>
  <si>
    <t>Oilfield Svcs/Equip.</t>
  </si>
  <si>
    <t>Packaging &amp; Container</t>
  </si>
  <si>
    <t>Paper/Forest Products</t>
  </si>
  <si>
    <t>Power</t>
  </si>
  <si>
    <t>Precious Metals</t>
  </si>
  <si>
    <t>R.E.I.T.</t>
  </si>
  <si>
    <t>Recreation</t>
  </si>
  <si>
    <t>Reinsurance</t>
  </si>
  <si>
    <t>Semiconductor</t>
  </si>
  <si>
    <t>Semiconductor Equip</t>
  </si>
  <si>
    <t>Shoe</t>
  </si>
  <si>
    <t>Steel</t>
  </si>
  <si>
    <t>Telecom. Equipment</t>
  </si>
  <si>
    <t>Telecom. Services</t>
  </si>
  <si>
    <t>Tobacco</t>
  </si>
  <si>
    <t>Trucking</t>
  </si>
  <si>
    <t>Date updated:</t>
  </si>
  <si>
    <t>HiLo Risk</t>
  </si>
  <si>
    <t>Standard deviation of equity</t>
  </si>
  <si>
    <t>Number of firms</t>
  </si>
  <si>
    <t xml:space="preserve">Beta </t>
  </si>
  <si>
    <t>D/E Ratio</t>
  </si>
  <si>
    <t>Unlevered beta</t>
  </si>
  <si>
    <t>Cash/Firm value</t>
  </si>
  <si>
    <t>Unlevered beta corrected for cash</t>
  </si>
  <si>
    <t>Auto &amp; Truck</t>
  </si>
  <si>
    <t>Bank (Money Center)</t>
  </si>
  <si>
    <t>Banks (Regional)</t>
  </si>
  <si>
    <t>Beverage (Alcoholic)</t>
  </si>
  <si>
    <t>Beverage (Soft)</t>
  </si>
  <si>
    <t>Broadcasting</t>
  </si>
  <si>
    <t>Brokerage &amp; Investment Banking</t>
  </si>
  <si>
    <t>Business &amp; Consumer Services</t>
  </si>
  <si>
    <t>Coal &amp; Related Energy</t>
  </si>
  <si>
    <t>Computer Services</t>
  </si>
  <si>
    <t>Construction Supplies</t>
  </si>
  <si>
    <t>Diversified</t>
  </si>
  <si>
    <t>Drugs (Biotechnology)</t>
  </si>
  <si>
    <t>Drugs (Pharmaceutical)</t>
  </si>
  <si>
    <t>Education</t>
  </si>
  <si>
    <t>Electronics (Consumer &amp; Office)</t>
  </si>
  <si>
    <t>Electronics (General)</t>
  </si>
  <si>
    <t>Engineering/Construction</t>
  </si>
  <si>
    <t>Environmental &amp; Waste Services</t>
  </si>
  <si>
    <t>Farming/Agriculture</t>
  </si>
  <si>
    <t>Financial Svcs. (Non-bank &amp; Insurance)</t>
  </si>
  <si>
    <t>Food Wholesalers</t>
  </si>
  <si>
    <t>Green &amp; Renewable Energy</t>
  </si>
  <si>
    <t>Healthcare Products</t>
  </si>
  <si>
    <t>Healthcare Support Services</t>
  </si>
  <si>
    <t>Heathcare Information and Technology</t>
  </si>
  <si>
    <t>Hospitals/Healthcare Facilities</t>
  </si>
  <si>
    <t>Insurance (General)</t>
  </si>
  <si>
    <t>Investments &amp; Asset Management</t>
  </si>
  <si>
    <t>Metals &amp; Mining</t>
  </si>
  <si>
    <t>Office Equipment &amp; Services</t>
  </si>
  <si>
    <t>Oil/Gas (Integrated)</t>
  </si>
  <si>
    <t>Oil/Gas (Production and Exploration)</t>
  </si>
  <si>
    <t>Real Estate (Development)</t>
  </si>
  <si>
    <t>Real Estate (General/Diversified)</t>
  </si>
  <si>
    <t>Real Estate (Operations &amp; Services)</t>
  </si>
  <si>
    <t>Restaurant/Dining</t>
  </si>
  <si>
    <t>Retail (Automotive)</t>
  </si>
  <si>
    <t>Retail (Building Supply)</t>
  </si>
  <si>
    <t>Retail (Distributors)</t>
  </si>
  <si>
    <t>Retail (General)</t>
  </si>
  <si>
    <t>Retail (Grocery and Food)</t>
  </si>
  <si>
    <t>Retail (Online)</t>
  </si>
  <si>
    <t>Retail (Special Lines)</t>
  </si>
  <si>
    <t>Rubber&amp; Tires</t>
  </si>
  <si>
    <t>Shipbuilding &amp; Marine</t>
  </si>
  <si>
    <t>Software (Entertainment)</t>
  </si>
  <si>
    <t>Software (Internet)</t>
  </si>
  <si>
    <t>Software (System &amp; Application)</t>
  </si>
  <si>
    <t>Telecom (Wireless)</t>
  </si>
  <si>
    <t>Transportation</t>
  </si>
  <si>
    <t>Transportation (Railroads)</t>
  </si>
  <si>
    <t>Utility (General)</t>
  </si>
  <si>
    <t>Utility (Water)</t>
  </si>
  <si>
    <t>What is this data?</t>
  </si>
  <si>
    <t>Beta, Unlevered beta and other risk measures</t>
  </si>
  <si>
    <t>Emerging Markets</t>
  </si>
  <si>
    <t>Standard deviation in operating income (last 10 years)</t>
  </si>
  <si>
    <t>Publishing &amp; Newspapers</t>
  </si>
  <si>
    <t>Total Market (without financials)</t>
  </si>
  <si>
    <t>Do you want to use marginal or effective tax rates in unlevering betas?</t>
  </si>
  <si>
    <t>Marginal</t>
  </si>
  <si>
    <t>If marginal tax rate, enter the marginal tax rate to use</t>
  </si>
  <si>
    <t>Effective</t>
  </si>
  <si>
    <t>Effective Tax rate</t>
  </si>
  <si>
    <t>End Game</t>
  </si>
  <si>
    <t>To estimate pure play betas by business, to use in estimating a bottom up beta for a project or a company. </t>
  </si>
  <si>
    <t>Variable</t>
  </si>
  <si>
    <t>Explanation</t>
  </si>
  <si>
    <t>Why?</t>
  </si>
  <si>
    <t>Number of firms in the indusry grouping.</t>
  </si>
  <si>
    <t>Law of large numbers?</t>
  </si>
  <si>
    <t>Beta</t>
  </si>
  <si>
    <t>Simple average across firms of each firm's  beta, taken as a weighted average of 2-year and 5-year weekly return regression betas, with 2-year betas weighted 2/3rds. If the company has only a 2-year beta, it is used.</t>
  </si>
  <si>
    <t>I average the 2-year and 5-year betas, to remove some noise at the company level, and then take the simple average to remove even more. I don't use weighted averages, since that will make each sector's beta converge on its largest company or companies.</t>
  </si>
  <si>
    <t>Total debt, including lease debt/ Market Value of equity. I aggregate each number across the firms and then compute the aggregate debt to equity ratio.</t>
  </si>
  <si>
    <t>My definition of debt for all things cost of capital. I have always treated lease commitments as debt. Now the accountants will as well.</t>
  </si>
  <si>
    <t>Effective Tax Rate</t>
  </si>
  <si>
    <t>Effective tax rate in the most recxent 12 months.</t>
  </si>
  <si>
    <t>I need a tax rate.</t>
  </si>
  <si>
    <t>Unlevered Beta</t>
  </si>
  <si>
    <r>
      <t>Beta/ (1+ (1-tax rate) (D/E))</t>
    </r>
    <r>
      <rPr>
        <sz val="12"/>
        <color theme="1"/>
        <rFont val="Calibri"/>
        <family val="2"/>
        <scheme val="minor"/>
      </rPr>
      <t>. You can use either a marginal or effective tax rate as your option. </t>
    </r>
  </si>
  <si>
    <t>Interest saves you taxes at the margin. You should generally use a marginal tax rate, but if you have a multinational facing different marginal tax rates in different regions, you may use effective instead,</t>
  </si>
  <si>
    <t>Cash/Firm Value</t>
  </si>
  <si>
    <t>Cash &amp; Marketable Securities/ (Market Value of Equity + Total Debt, including lease debt. Aggregated across companies first ans then computed.</t>
  </si>
  <si>
    <t>Cash is usualy invested in liquid, close to riskless investments and has a beta close to zero. </t>
  </si>
  <si>
    <t>Unlevered Beta corrected for cash</t>
  </si>
  <si>
    <r>
      <t>Unlevered Beta/ (1- Cash/Firm Vaue</t>
    </r>
    <r>
      <rPr>
        <sz val="12"/>
        <color theme="1"/>
        <rFont val="Calibri"/>
        <family val="2"/>
        <scheme val="minor"/>
      </rPr>
      <t>). Cash has a beta of zero. With this calculation, I remove its effect to get a pure play beta.</t>
    </r>
  </si>
  <si>
    <t>The standard unlevered beta is an unlevered beta for the company. If the company holds a large amount of cash, you need to remove it from the calculation to get a beta for just the business.</t>
  </si>
  <si>
    <t>Simple average of (High Price for year - Low Price/ (High Price + Low Price). It is a non-parametric and simple measure of price risk.</t>
  </si>
  <si>
    <t>If you don't like making distributional assumptions and want a simple range-based measure of risk…</t>
  </si>
  <si>
    <t>Standard deviation (equity)</t>
  </si>
  <si>
    <t>Simple average across firms of each firm's standard deviation in stock prices in the prior 2 years, using weekly returns.</t>
  </si>
  <si>
    <t>This is the total risk. Beta measures only the portion of this standard deviation that is market-related.</t>
  </si>
  <si>
    <t>Standard deviation (operating income)</t>
  </si>
  <si>
    <t>Simple average across firms of each firm's coefficient of variation in annual operating income over prior 10 years. (Coefficient of variation is standard deviation divided by average operating income over the period)</t>
  </si>
  <si>
    <t>If you don't like price-based measures of risk, preferring something more intrinsic, this may be your preferred measure of risk. (Since operating income levels vary widely across firms, I used the coefficient of variation.)</t>
  </si>
  <si>
    <t>Industry Name</t>
  </si>
  <si>
    <t>Total Market</t>
  </si>
  <si>
    <t>2019</t>
  </si>
  <si>
    <t>2020</t>
  </si>
  <si>
    <t>Average Beta over time</t>
  </si>
  <si>
    <t>NA</t>
  </si>
  <si>
    <t>2021</t>
  </si>
  <si>
    <t>2022</t>
  </si>
  <si>
    <t>Average (2019-23)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</si>
</sst>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000"/>
  </numFmts>
  <fonts count="12" x14ac:knownFonts="1">
    <font>
      <sz val="12"/>
      <color theme="1"/>
      <name val="Calibri"/>
      <family val="2"/>
      <scheme val="minor"/>
    </font>
    <font>
      <sz val="8"/>
      <name val="Calibri"/>
      <family val="2"/>
    </font>
    <font>
      <i/>
      <sz val="10"/>
      <name val="Verdana"/>
      <family val="2"/>
    </font>
    <font>
      <sz val="12"/>
      <color theme="1"/>
      <name val="Calibri"/>
      <family val="2"/>
      <scheme val="minor"/>
    </font>
    <font>
      <u/>
      <sz val="12"/>
      <color theme="10"/>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sz val="12"/>
      <color rgb="FFDD0806"/>
      <name val="Calibri"/>
      <family val="2"/>
      <scheme val="minor"/>
    </font>
    <font>
      <sz val="14"/>
      <color theme="1"/>
      <name val="Calibri"/>
      <family val="2"/>
      <scheme val="minor"/>
    </font>
    <font>
      <i/>
      <sz val="12"/>
      <color rgb="FF000000"/>
      <name val="Calibri"/>
      <family val="2"/>
      <scheme val="minor"/>
    </font>
    <font>
      <sz val="12"/>
      <name val="Calibri"/>
      <family val="2"/>
      <scheme val="minor"/>
    </font>
  </fonts>
  <fills count="5">
    <fill>
      <patternFill patternType="none"/>
    </fill>
    <fill>
      <patternFill patternType="gray125"/>
    </fill>
    <fill>
      <patternFill patternType="solid">
        <fgColor theme="0" tint="-0.14999847407452621"/>
        <bgColor rgb="FF000000"/>
      </patternFill>
    </fill>
    <fill>
      <patternFill patternType="solid">
        <fgColor rgb="FFFFFF00"/>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style="medium">
        <color rgb="FF000000"/>
      </left>
      <right style="thin">
        <color indexed="64"/>
      </right>
      <top/>
      <bottom style="thin">
        <color indexed="64"/>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s>
  <cellStyleXfs count="3">
    <xf numFmtId="0" fontId="0" fillId="0" borderId="0"/>
    <xf numFmtId="0" fontId="4" fillId="0" borderId="0" applyNumberFormat="0" applyFill="0" applyBorder="0" applyAlignment="0" applyProtection="0"/>
    <xf numFmtId="9" fontId="3" fillId="0" borderId="0" applyFont="0" applyFill="0" applyBorder="0" applyAlignment="0" applyProtection="0"/>
  </cellStyleXfs>
  <cellXfs count="64">
    <xf numFmtId="0" fontId="0" fillId="0" borderId="0" xfId="0"/>
    <xf numFmtId="0" fontId="5" fillId="0" borderId="0" xfId="0" applyFont="1"/>
    <xf numFmtId="0" fontId="6" fillId="0" borderId="0" xfId="0" applyFont="1"/>
    <xf numFmtId="0" fontId="2" fillId="0" borderId="1" xfId="0" applyFont="1" applyBorder="1" applyAlignment="1">
      <alignment horizontal="center" wrapText="1"/>
    </xf>
    <xf numFmtId="0" fontId="7" fillId="2" borderId="2" xfId="0" applyFont="1" applyFill="1" applyBorder="1" applyAlignment="1">
      <alignment horizontal="left"/>
    </xf>
    <xf numFmtId="0" fontId="7" fillId="2" borderId="3" xfId="0" applyFont="1" applyFill="1" applyBorder="1" applyAlignment="1">
      <alignment horizontal="left"/>
    </xf>
    <xf numFmtId="0" fontId="7" fillId="2" borderId="4" xfId="0" applyFont="1" applyFill="1" applyBorder="1" applyAlignment="1">
      <alignment horizontal="left"/>
    </xf>
    <xf numFmtId="0" fontId="0" fillId="0" borderId="0" xfId="0" applyAlignment="1">
      <alignment horizontal="left"/>
    </xf>
    <xf numFmtId="0" fontId="0" fillId="0" borderId="0" xfId="0" applyAlignment="1">
      <alignment horizontal="center"/>
    </xf>
    <xf numFmtId="2" fontId="0" fillId="0" borderId="0" xfId="0" applyNumberFormat="1" applyAlignment="1">
      <alignment horizontal="center"/>
    </xf>
    <xf numFmtId="0" fontId="0" fillId="3" borderId="5" xfId="0" applyFill="1" applyBorder="1" applyAlignment="1">
      <alignment horizontal="center"/>
    </xf>
    <xf numFmtId="10" fontId="3" fillId="0" borderId="0" xfId="2" applyNumberFormat="1" applyFont="1" applyAlignment="1">
      <alignment horizontal="center"/>
    </xf>
    <xf numFmtId="10" fontId="0" fillId="3" borderId="5" xfId="0" applyNumberFormat="1" applyFill="1" applyBorder="1" applyAlignment="1">
      <alignment horizontal="center"/>
    </xf>
    <xf numFmtId="0" fontId="0" fillId="0" borderId="5" xfId="0" applyBorder="1" applyAlignment="1">
      <alignment horizontal="center"/>
    </xf>
    <xf numFmtId="2" fontId="0" fillId="0" borderId="5" xfId="0" applyNumberFormat="1" applyBorder="1" applyAlignment="1">
      <alignment horizontal="center"/>
    </xf>
    <xf numFmtId="10" fontId="0" fillId="0" borderId="5" xfId="0" applyNumberFormat="1" applyBorder="1" applyAlignment="1">
      <alignment horizontal="center"/>
    </xf>
    <xf numFmtId="0" fontId="0" fillId="0" borderId="0" xfId="0" applyAlignment="1">
      <alignment wrapText="1"/>
    </xf>
    <xf numFmtId="0" fontId="5" fillId="0" borderId="5" xfId="0" applyFont="1" applyBorder="1" applyAlignment="1">
      <alignment vertical="top" wrapText="1"/>
    </xf>
    <xf numFmtId="0" fontId="8" fillId="0" borderId="5" xfId="0" applyFont="1" applyBorder="1" applyAlignment="1">
      <alignment vertical="top" wrapText="1"/>
    </xf>
    <xf numFmtId="0" fontId="0" fillId="0" borderId="5" xfId="0" applyBorder="1" applyAlignment="1">
      <alignment vertical="top" wrapText="1"/>
    </xf>
    <xf numFmtId="0" fontId="9" fillId="0" borderId="6" xfId="0" applyFont="1" applyBorder="1" applyAlignment="1">
      <alignment vertical="center" wrapText="1"/>
    </xf>
    <xf numFmtId="0" fontId="0" fillId="0" borderId="7" xfId="0" applyBorder="1"/>
    <xf numFmtId="178" fontId="0" fillId="0" borderId="5" xfId="0" applyNumberFormat="1" applyBorder="1" applyAlignment="1">
      <alignment horizontal="center"/>
    </xf>
    <xf numFmtId="10" fontId="3" fillId="0" borderId="8" xfId="2" applyNumberFormat="1" applyFont="1" applyBorder="1" applyAlignment="1">
      <alignment horizontal="center"/>
    </xf>
    <xf numFmtId="0" fontId="2" fillId="0" borderId="9" xfId="0" applyFont="1" applyBorder="1" applyAlignment="1">
      <alignment wrapText="1"/>
    </xf>
    <xf numFmtId="2" fontId="2" fillId="0" borderId="1" xfId="0" applyNumberFormat="1" applyFont="1" applyBorder="1" applyAlignment="1">
      <alignment horizontal="center" wrapText="1"/>
    </xf>
    <xf numFmtId="10" fontId="2" fillId="0" borderId="10" xfId="2" applyNumberFormat="1" applyFont="1" applyBorder="1" applyAlignment="1">
      <alignment horizontal="center" wrapText="1"/>
    </xf>
    <xf numFmtId="0" fontId="0" fillId="0" borderId="11" xfId="0" applyBorder="1"/>
    <xf numFmtId="0" fontId="0" fillId="0" borderId="12" xfId="0" applyBorder="1" applyAlignment="1">
      <alignment horizontal="center"/>
    </xf>
    <xf numFmtId="2" fontId="0" fillId="0" borderId="12" xfId="0" applyNumberFormat="1" applyBorder="1" applyAlignment="1">
      <alignment horizontal="center"/>
    </xf>
    <xf numFmtId="10" fontId="0" fillId="0" borderId="12" xfId="0" applyNumberFormat="1" applyBorder="1" applyAlignment="1">
      <alignment horizontal="center"/>
    </xf>
    <xf numFmtId="178" fontId="0" fillId="0" borderId="12" xfId="0" applyNumberFormat="1" applyBorder="1" applyAlignment="1">
      <alignment horizontal="center"/>
    </xf>
    <xf numFmtId="10" fontId="3" fillId="0" borderId="13" xfId="2" applyNumberFormat="1" applyFont="1" applyBorder="1" applyAlignment="1">
      <alignment horizontal="center"/>
    </xf>
    <xf numFmtId="2" fontId="5" fillId="0" borderId="5" xfId="0" applyNumberFormat="1" applyFont="1" applyBorder="1" applyAlignment="1">
      <alignment horizontal="center"/>
    </xf>
    <xf numFmtId="0" fontId="2" fillId="0" borderId="5" xfId="0" applyFont="1" applyBorder="1" applyAlignment="1">
      <alignment horizontal="center" wrapText="1"/>
    </xf>
    <xf numFmtId="2" fontId="0" fillId="0" borderId="5" xfId="0" applyNumberFormat="1" applyBorder="1"/>
    <xf numFmtId="2" fontId="5" fillId="0" borderId="5" xfId="0" applyNumberFormat="1" applyFont="1" applyBorder="1"/>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5" fillId="0" borderId="16"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0" fontId="4" fillId="4" borderId="23" xfId="1" applyFill="1" applyBorder="1" applyAlignment="1">
      <alignment horizontal="left" vertical="top" wrapText="1"/>
    </xf>
    <xf numFmtId="0" fontId="4" fillId="4" borderId="24" xfId="1" applyFill="1" applyBorder="1" applyAlignment="1">
      <alignment horizontal="left" vertical="top" wrapText="1"/>
    </xf>
    <xf numFmtId="0" fontId="4" fillId="4" borderId="25" xfId="1" applyFill="1" applyBorder="1" applyAlignment="1">
      <alignment horizontal="left" vertical="top" wrapText="1"/>
    </xf>
    <xf numFmtId="15" fontId="10" fillId="2" borderId="19" xfId="0" applyNumberFormat="1" applyFont="1" applyFill="1" applyBorder="1" applyAlignment="1">
      <alignment horizontal="left"/>
    </xf>
    <xf numFmtId="15" fontId="10" fillId="2" borderId="20" xfId="0" applyNumberFormat="1" applyFont="1" applyFill="1" applyBorder="1" applyAlignment="1">
      <alignment horizontal="left"/>
    </xf>
    <xf numFmtId="15" fontId="10" fillId="2" borderId="26" xfId="0" applyNumberFormat="1" applyFont="1" applyFill="1" applyBorder="1" applyAlignment="1">
      <alignment horizontal="left"/>
    </xf>
    <xf numFmtId="0" fontId="4" fillId="2" borderId="8" xfId="1" applyFill="1" applyBorder="1" applyAlignment="1">
      <alignment horizontal="left"/>
    </xf>
    <xf numFmtId="0" fontId="4" fillId="2" borderId="21" xfId="1" applyFill="1" applyBorder="1" applyAlignment="1">
      <alignment horizontal="left"/>
    </xf>
    <xf numFmtId="0" fontId="4" fillId="2" borderId="27" xfId="1" applyFill="1" applyBorder="1" applyAlignment="1">
      <alignment horizontal="left"/>
    </xf>
    <xf numFmtId="15" fontId="4" fillId="2" borderId="8" xfId="1" applyNumberFormat="1" applyFill="1" applyBorder="1" applyAlignment="1">
      <alignment horizontal="left"/>
    </xf>
    <xf numFmtId="15" fontId="4" fillId="2" borderId="21" xfId="1" applyNumberFormat="1" applyFill="1" applyBorder="1" applyAlignment="1">
      <alignment horizontal="left"/>
    </xf>
    <xf numFmtId="15" fontId="4" fillId="2" borderId="27" xfId="1" applyNumberFormat="1" applyFill="1" applyBorder="1" applyAlignment="1">
      <alignment horizontal="left"/>
    </xf>
    <xf numFmtId="0" fontId="4" fillId="2" borderId="8" xfId="1" applyFill="1" applyBorder="1"/>
    <xf numFmtId="0" fontId="4" fillId="2" borderId="21" xfId="1" applyFill="1" applyBorder="1"/>
    <xf numFmtId="0" fontId="4" fillId="2" borderId="27" xfId="1" applyFill="1" applyBorder="1"/>
    <xf numFmtId="0" fontId="4" fillId="2" borderId="13" xfId="1" applyFill="1" applyBorder="1" applyAlignment="1">
      <alignment horizontal="left"/>
    </xf>
    <xf numFmtId="0" fontId="4" fillId="2" borderId="22" xfId="1" applyFill="1" applyBorder="1" applyAlignment="1">
      <alignment horizontal="left"/>
    </xf>
    <xf numFmtId="0" fontId="4" fillId="2" borderId="28" xfId="1" applyFill="1" applyBorder="1" applyAlignment="1">
      <alignment horizontal="left"/>
    </xf>
    <xf numFmtId="0" fontId="11" fillId="2" borderId="8" xfId="0" applyFont="1" applyFill="1" applyBorder="1" applyAlignment="1">
      <alignment horizontal="left"/>
    </xf>
    <xf numFmtId="0" fontId="11" fillId="2" borderId="21" xfId="0" applyFont="1" applyFill="1" applyBorder="1" applyAlignment="1">
      <alignment horizontal="left"/>
    </xf>
    <xf numFmtId="0" fontId="11" fillId="2" borderId="7" xfId="0" applyFont="1" applyFill="1" applyBorder="1" applyAlignment="1">
      <alignment horizontal="left"/>
    </xf>
    <xf numFmtId="0" fontId="11" fillId="2" borderId="27" xfId="0" applyFont="1" applyFill="1" applyBorder="1" applyAlignment="1">
      <alignment horizontal="left"/>
    </xf>
  </cellXfs>
  <cellStyles count="3">
    <cellStyle name="Hyperlink" xfId="1" builtinId="8"/>
    <cellStyle name="Normal" xfId="0" builtinId="0"/>
    <cellStyle name="Percent" xfId="2" builtinId="5"/>
  </cellStyles>
  <dxfs count="20">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0"/>
        <color auto="1"/>
        <name val="Verdana"/>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numFmt numFmtId="2" formatCode="0.00"/>
      <border diagonalUp="0" diagonalDown="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4"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178" formatCode="0.0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scheme val="none"/>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scheme val="none"/>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scheme val="none"/>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10:P106" totalsRowShown="0" headerRowDxfId="3" headerRowBorderDxfId="1" tableBorderDxfId="2" totalsRowBorderDxfId="0">
  <autoFilter ref="A10:P106"/>
  <tableColumns count="16">
    <tableColumn id="1" name="Industry Name" dataDxfId="19"/>
    <tableColumn id="2" name="Number of firms" dataDxfId="18"/>
    <tableColumn id="3" name="Beta " dataDxfId="17"/>
    <tableColumn id="4" name="D/E Ratio" dataDxfId="16"/>
    <tableColumn id="5" name="Effective Tax rate" dataDxfId="15"/>
    <tableColumn id="6" name="Unlevered beta" dataDxfId="14"/>
    <tableColumn id="7" name="Cash/Firm value" dataDxfId="13"/>
    <tableColumn id="8" name="Unlevered beta corrected for cash" dataDxfId="12"/>
    <tableColumn id="9" name="HiLo Risk" dataDxfId="11"/>
    <tableColumn id="10" name="Standard deviation of equity" dataDxfId="10"/>
    <tableColumn id="11" name="Standard deviation in operating income (last 10 years)" dataDxfId="9" dataCellStyle="Percent"/>
    <tableColumn id="12" name="2019" dataDxfId="8"/>
    <tableColumn id="13" name="2020" dataDxfId="7"/>
    <tableColumn id="14" name="2021" dataDxfId="6"/>
    <tableColumn id="16" name="2022" dataDxfId="5"/>
    <tableColumn id="15" name="Average (2019-23)" dataDxfId="4">
      <calculatedColumnFormula>AVERAGE(H11,L11:O11)</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abSelected="1" topLeftCell="A11" workbookViewId="0">
      <selection activeCell="B6" sqref="B6"/>
    </sheetView>
  </sheetViews>
  <sheetFormatPr defaultRowHeight="15.6" x14ac:dyDescent="0.3"/>
  <cols>
    <col min="1" max="1" width="22.296875" customWidth="1"/>
    <col min="2" max="2" width="34.796875" customWidth="1"/>
    <col min="3" max="3" width="38.19921875" customWidth="1"/>
    <col min="4" max="256" width="11.19921875" customWidth="1"/>
  </cols>
  <sheetData>
    <row r="1" spans="1:3" ht="37.950000000000003" customHeight="1" thickBot="1" x14ac:dyDescent="0.35">
      <c r="A1" s="20" t="s">
        <v>113</v>
      </c>
      <c r="B1" s="37" t="s">
        <v>114</v>
      </c>
      <c r="C1" s="38"/>
    </row>
    <row r="2" spans="1:3" x14ac:dyDescent="0.3">
      <c r="A2" s="16"/>
      <c r="B2" s="16"/>
      <c r="C2" s="16"/>
    </row>
    <row r="3" spans="1:3" x14ac:dyDescent="0.3">
      <c r="A3" s="17" t="s">
        <v>115</v>
      </c>
      <c r="B3" s="17" t="s">
        <v>116</v>
      </c>
      <c r="C3" s="17" t="s">
        <v>117</v>
      </c>
    </row>
    <row r="4" spans="1:3" ht="31.2" x14ac:dyDescent="0.3">
      <c r="A4" s="18" t="s">
        <v>42</v>
      </c>
      <c r="B4" s="19" t="s">
        <v>118</v>
      </c>
      <c r="C4" s="19" t="s">
        <v>119</v>
      </c>
    </row>
    <row r="5" spans="1:3" ht="109.2" x14ac:dyDescent="0.3">
      <c r="A5" s="18" t="s">
        <v>120</v>
      </c>
      <c r="B5" s="19" t="s">
        <v>121</v>
      </c>
      <c r="C5" s="19" t="s">
        <v>122</v>
      </c>
    </row>
    <row r="6" spans="1:3" ht="78" x14ac:dyDescent="0.3">
      <c r="A6" s="18" t="s">
        <v>44</v>
      </c>
      <c r="B6" s="19" t="s">
        <v>123</v>
      </c>
      <c r="C6" s="19" t="s">
        <v>124</v>
      </c>
    </row>
    <row r="7" spans="1:3" ht="31.2" x14ac:dyDescent="0.3">
      <c r="A7" s="18" t="s">
        <v>125</v>
      </c>
      <c r="B7" s="19" t="s">
        <v>126</v>
      </c>
      <c r="C7" s="19" t="s">
        <v>127</v>
      </c>
    </row>
    <row r="8" spans="1:3" ht="78" x14ac:dyDescent="0.3">
      <c r="A8" s="18" t="s">
        <v>128</v>
      </c>
      <c r="B8" s="17" t="s">
        <v>129</v>
      </c>
      <c r="C8" s="19" t="s">
        <v>130</v>
      </c>
    </row>
    <row r="9" spans="1:3" ht="62.4" x14ac:dyDescent="0.3">
      <c r="A9" s="18" t="s">
        <v>131</v>
      </c>
      <c r="B9" s="19" t="s">
        <v>132</v>
      </c>
      <c r="C9" s="19" t="s">
        <v>133</v>
      </c>
    </row>
    <row r="10" spans="1:3" ht="78" x14ac:dyDescent="0.3">
      <c r="A10" s="18" t="s">
        <v>134</v>
      </c>
      <c r="B10" s="17" t="s">
        <v>135</v>
      </c>
      <c r="C10" s="19" t="s">
        <v>136</v>
      </c>
    </row>
    <row r="11" spans="1:3" ht="62.4" x14ac:dyDescent="0.3">
      <c r="A11" s="18" t="s">
        <v>40</v>
      </c>
      <c r="B11" s="19" t="s">
        <v>137</v>
      </c>
      <c r="C11" s="19" t="s">
        <v>138</v>
      </c>
    </row>
    <row r="12" spans="1:3" ht="62.4" x14ac:dyDescent="0.3">
      <c r="A12" s="18" t="s">
        <v>139</v>
      </c>
      <c r="B12" s="19" t="s">
        <v>140</v>
      </c>
      <c r="C12" s="19" t="s">
        <v>141</v>
      </c>
    </row>
    <row r="13" spans="1:3" ht="93.6" x14ac:dyDescent="0.3">
      <c r="A13" s="18" t="s">
        <v>142</v>
      </c>
      <c r="B13" s="19" t="s">
        <v>143</v>
      </c>
      <c r="C13" s="19" t="s">
        <v>144</v>
      </c>
    </row>
  </sheetData>
  <mergeCells count="1">
    <mergeCell ref="B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06"/>
  <sheetViews>
    <sheetView workbookViewId="0">
      <selection activeCell="B5" sqref="B5:G5"/>
    </sheetView>
  </sheetViews>
  <sheetFormatPr defaultRowHeight="15.6" x14ac:dyDescent="0.3"/>
  <cols>
    <col min="1" max="1" width="32.796875" style="7" customWidth="1"/>
    <col min="2" max="2" width="17.69921875" customWidth="1"/>
    <col min="3" max="3" width="11.19921875" customWidth="1"/>
    <col min="4" max="4" width="13.796875" customWidth="1"/>
    <col min="5" max="5" width="11" customWidth="1"/>
    <col min="6" max="6" width="16.69921875" customWidth="1"/>
    <col min="7" max="7" width="17.69921875" customWidth="1"/>
    <col min="8" max="8" width="32.5" customWidth="1"/>
    <col min="9" max="9" width="11.69921875" customWidth="1"/>
    <col min="10" max="10" width="27.796875" customWidth="1"/>
    <col min="11" max="11" width="47.69921875" customWidth="1"/>
    <col min="12" max="256" width="11.19921875" customWidth="1"/>
  </cols>
  <sheetData>
    <row r="1" spans="1:16" ht="16.05" customHeight="1" x14ac:dyDescent="0.3">
      <c r="A1" s="4" t="s">
        <v>39</v>
      </c>
      <c r="B1" s="45">
        <v>44931</v>
      </c>
      <c r="C1" s="46"/>
      <c r="D1" s="46"/>
      <c r="E1" s="46"/>
      <c r="F1" s="46"/>
      <c r="G1" s="47"/>
      <c r="H1" s="42"/>
    </row>
    <row r="2" spans="1:16" x14ac:dyDescent="0.3">
      <c r="A2" s="5"/>
      <c r="B2" s="48"/>
      <c r="C2" s="49"/>
      <c r="D2" s="49"/>
      <c r="E2" s="49"/>
      <c r="F2" s="49"/>
      <c r="G2" s="50"/>
      <c r="H2" s="43"/>
    </row>
    <row r="3" spans="1:16" x14ac:dyDescent="0.3">
      <c r="A3" s="5" t="s">
        <v>102</v>
      </c>
      <c r="B3" s="60" t="s">
        <v>103</v>
      </c>
      <c r="C3" s="61"/>
      <c r="D3" s="61"/>
      <c r="E3" s="62"/>
      <c r="F3" s="60" t="s">
        <v>104</v>
      </c>
      <c r="G3" s="63"/>
      <c r="H3" s="43"/>
      <c r="I3" s="2"/>
      <c r="J3" s="2"/>
    </row>
    <row r="4" spans="1:16" x14ac:dyDescent="0.3">
      <c r="A4" s="5"/>
      <c r="B4" s="51"/>
      <c r="C4" s="52"/>
      <c r="D4" s="52"/>
      <c r="E4" s="52"/>
      <c r="F4" s="52"/>
      <c r="G4" s="53"/>
      <c r="H4" s="43"/>
    </row>
    <row r="5" spans="1:16" x14ac:dyDescent="0.3">
      <c r="A5" s="5"/>
      <c r="B5" s="54"/>
      <c r="C5" s="55"/>
      <c r="D5" s="55"/>
      <c r="E5" s="55"/>
      <c r="F5" s="55"/>
      <c r="G5" s="56"/>
      <c r="H5" s="43"/>
    </row>
    <row r="6" spans="1:16" s="1" customFormat="1" x14ac:dyDescent="0.3">
      <c r="A6" s="5"/>
      <c r="B6" s="48"/>
      <c r="C6" s="49"/>
      <c r="D6" s="49"/>
      <c r="E6" s="49"/>
      <c r="F6" s="49"/>
      <c r="G6" s="50"/>
      <c r="H6" s="43"/>
    </row>
    <row r="7" spans="1:16" x14ac:dyDescent="0.3">
      <c r="A7" s="6"/>
      <c r="B7" s="57"/>
      <c r="C7" s="58"/>
      <c r="D7" s="58"/>
      <c r="E7" s="58"/>
      <c r="F7" s="58"/>
      <c r="G7" s="59"/>
      <c r="H7" s="44"/>
    </row>
    <row r="8" spans="1:16" ht="16.2" thickBot="1" x14ac:dyDescent="0.35">
      <c r="A8" t="s">
        <v>108</v>
      </c>
      <c r="B8" s="8"/>
      <c r="C8" s="9"/>
      <c r="D8" s="8"/>
      <c r="E8" s="8"/>
      <c r="F8" s="10" t="s">
        <v>109</v>
      </c>
      <c r="G8" s="8"/>
      <c r="H8" s="8"/>
      <c r="K8" s="11"/>
    </row>
    <row r="9" spans="1:16" x14ac:dyDescent="0.3">
      <c r="A9" t="s">
        <v>110</v>
      </c>
      <c r="B9" s="8"/>
      <c r="C9" s="9"/>
      <c r="D9" s="8"/>
      <c r="E9" s="8"/>
      <c r="F9" s="12">
        <v>0.24229999999999999</v>
      </c>
      <c r="G9" s="8"/>
      <c r="H9" s="8"/>
      <c r="K9" s="11"/>
      <c r="L9" s="39" t="s">
        <v>149</v>
      </c>
      <c r="M9" s="40"/>
      <c r="N9" s="40"/>
      <c r="O9" s="40"/>
      <c r="P9" s="41"/>
    </row>
    <row r="10" spans="1:16" ht="26.4" x14ac:dyDescent="0.3">
      <c r="A10" s="24" t="s">
        <v>145</v>
      </c>
      <c r="B10" s="3" t="s">
        <v>42</v>
      </c>
      <c r="C10" s="25" t="s">
        <v>43</v>
      </c>
      <c r="D10" s="3" t="s">
        <v>44</v>
      </c>
      <c r="E10" s="3" t="s">
        <v>112</v>
      </c>
      <c r="F10" s="3" t="s">
        <v>45</v>
      </c>
      <c r="G10" s="3" t="s">
        <v>46</v>
      </c>
      <c r="H10" s="3" t="s">
        <v>47</v>
      </c>
      <c r="I10" s="3" t="s">
        <v>40</v>
      </c>
      <c r="J10" s="3" t="s">
        <v>41</v>
      </c>
      <c r="K10" s="26" t="s">
        <v>105</v>
      </c>
      <c r="L10" s="34" t="s">
        <v>147</v>
      </c>
      <c r="M10" s="34" t="s">
        <v>148</v>
      </c>
      <c r="N10" s="34" t="s">
        <v>151</v>
      </c>
      <c r="O10" s="34" t="s">
        <v>152</v>
      </c>
      <c r="P10" s="34" t="s">
        <v>153</v>
      </c>
    </row>
    <row r="11" spans="1:16" x14ac:dyDescent="0.3">
      <c r="A11" s="21" t="s">
        <v>0</v>
      </c>
      <c r="B11" s="13">
        <v>135</v>
      </c>
      <c r="C11" s="14">
        <v>1.2547879636128125</v>
      </c>
      <c r="D11" s="15">
        <v>0.10524673835796082</v>
      </c>
      <c r="E11" s="15">
        <v>0.127194604424157</v>
      </c>
      <c r="F11" s="14">
        <f>IF($F$8="Effective",C11/(1+(1-E11)*D11),C11/(1+(1-$F$9)*D11))</f>
        <v>1.1621146070739607</v>
      </c>
      <c r="G11" s="15">
        <v>0.11169911736245143</v>
      </c>
      <c r="H11" s="14">
        <f>F11/(1-G11)</f>
        <v>1.308244345793514</v>
      </c>
      <c r="I11" s="22">
        <v>0.43754969169758179</v>
      </c>
      <c r="J11" s="15">
        <v>0.40023555271842232</v>
      </c>
      <c r="K11" s="23">
        <v>0.2362577529293535</v>
      </c>
      <c r="L11" s="14">
        <v>1.3873451591464141</v>
      </c>
      <c r="M11" s="14">
        <v>1.4638800012975379</v>
      </c>
      <c r="N11" s="14">
        <v>1.3</v>
      </c>
      <c r="O11" s="14">
        <v>1.2972520086633736</v>
      </c>
      <c r="P11" s="35">
        <f t="shared" ref="P11:P42" si="0">AVERAGE(H11,L11:O11)</f>
        <v>1.3513443029801677</v>
      </c>
    </row>
    <row r="12" spans="1:16" x14ac:dyDescent="0.3">
      <c r="A12" s="21" t="s">
        <v>1</v>
      </c>
      <c r="B12" s="13">
        <v>121</v>
      </c>
      <c r="C12" s="14">
        <v>1.1123296263061822</v>
      </c>
      <c r="D12" s="15">
        <v>0.12262337391441812</v>
      </c>
      <c r="E12" s="15">
        <v>0.11277188422392796</v>
      </c>
      <c r="F12" s="14">
        <f t="shared" ref="F12:F75" si="1">IF($F$8="Effective",C12/(1+(1-E12)*D12),C12/(1+(1-$F$9)*D12))</f>
        <v>1.0177671218551703</v>
      </c>
      <c r="G12" s="15">
        <v>0.11653318826881143</v>
      </c>
      <c r="H12" s="14">
        <f t="shared" ref="H12:H75" si="2">F12/(1-G12)</f>
        <v>1.1520151162903502</v>
      </c>
      <c r="I12" s="22">
        <v>0.32720568407568845</v>
      </c>
      <c r="J12" s="15">
        <v>0.31393640851117977</v>
      </c>
      <c r="K12" s="23">
        <v>0.25750012312690546</v>
      </c>
      <c r="L12" s="14">
        <v>1.136943384036615</v>
      </c>
      <c r="M12" s="14">
        <v>1.0995783241953678</v>
      </c>
      <c r="N12" s="14">
        <v>1.24</v>
      </c>
      <c r="O12" s="14">
        <v>1.2318967251861455</v>
      </c>
      <c r="P12" s="35">
        <f t="shared" si="0"/>
        <v>1.1720867099416958</v>
      </c>
    </row>
    <row r="13" spans="1:16" x14ac:dyDescent="0.3">
      <c r="A13" s="21" t="s">
        <v>2</v>
      </c>
      <c r="B13" s="13">
        <v>79</v>
      </c>
      <c r="C13" s="14">
        <v>1.2233884460533799</v>
      </c>
      <c r="D13" s="15">
        <v>0.87883463654481841</v>
      </c>
      <c r="E13" s="15">
        <v>6.709338193446035E-2</v>
      </c>
      <c r="F13" s="14">
        <f t="shared" si="1"/>
        <v>0.73437396221431772</v>
      </c>
      <c r="G13" s="15">
        <v>8.1086271981780991E-2</v>
      </c>
      <c r="H13" s="14">
        <f t="shared" si="2"/>
        <v>0.79917617924602113</v>
      </c>
      <c r="I13" s="22">
        <v>0.28623553933285173</v>
      </c>
      <c r="J13" s="15">
        <v>0.28647552976759216</v>
      </c>
      <c r="K13" s="23">
        <v>1.9825234336645539</v>
      </c>
      <c r="L13" s="14">
        <v>0.57445066738801764</v>
      </c>
      <c r="M13" s="14">
        <v>0.59028344666868737</v>
      </c>
      <c r="N13" s="14">
        <v>0.92</v>
      </c>
      <c r="O13" s="14">
        <v>0.91236026665036729</v>
      </c>
      <c r="P13" s="35">
        <f t="shared" si="0"/>
        <v>0.75925411199061865</v>
      </c>
    </row>
    <row r="14" spans="1:16" x14ac:dyDescent="0.3">
      <c r="A14" s="21" t="s">
        <v>3</v>
      </c>
      <c r="B14" s="13">
        <v>919</v>
      </c>
      <c r="C14" s="14">
        <v>0.86660992379781421</v>
      </c>
      <c r="D14" s="15">
        <v>0.23140845936278756</v>
      </c>
      <c r="E14" s="15">
        <v>0.14804160122210552</v>
      </c>
      <c r="F14" s="14">
        <f t="shared" si="1"/>
        <v>0.73732814216570919</v>
      </c>
      <c r="G14" s="15">
        <v>8.7892918604212791E-2</v>
      </c>
      <c r="H14" s="14">
        <f t="shared" si="2"/>
        <v>0.80837892524349686</v>
      </c>
      <c r="I14" s="22">
        <v>0.36538890874103136</v>
      </c>
      <c r="J14" s="15">
        <v>0.36060128693424526</v>
      </c>
      <c r="K14" s="23">
        <v>0.24291242291381951</v>
      </c>
      <c r="L14" s="14">
        <v>0.72490893765132425</v>
      </c>
      <c r="M14" s="14">
        <v>0.63505363686549221</v>
      </c>
      <c r="N14" s="14">
        <v>0.85</v>
      </c>
      <c r="O14" s="14">
        <v>0.85120410268225599</v>
      </c>
      <c r="P14" s="35">
        <f t="shared" si="0"/>
        <v>0.77390912048851379</v>
      </c>
    </row>
    <row r="15" spans="1:16" x14ac:dyDescent="0.3">
      <c r="A15" s="21" t="s">
        <v>48</v>
      </c>
      <c r="B15" s="13">
        <v>78</v>
      </c>
      <c r="C15" s="14">
        <v>1.2789712789022192</v>
      </c>
      <c r="D15" s="15">
        <v>0.45118525150470884</v>
      </c>
      <c r="E15" s="15">
        <v>0.13070032900243647</v>
      </c>
      <c r="F15" s="14">
        <f t="shared" si="1"/>
        <v>0.95313099540462665</v>
      </c>
      <c r="G15" s="15">
        <v>0.20356790633709784</v>
      </c>
      <c r="H15" s="14">
        <f t="shared" si="2"/>
        <v>1.1967511141107392</v>
      </c>
      <c r="I15" s="22">
        <v>0.34181885897055542</v>
      </c>
      <c r="J15" s="15">
        <v>0.29067297300871758</v>
      </c>
      <c r="K15" s="23">
        <v>0.16210650498579027</v>
      </c>
      <c r="L15" s="14">
        <v>1.2763941992571965</v>
      </c>
      <c r="M15" s="14">
        <v>1.1274851293160135</v>
      </c>
      <c r="N15" s="14">
        <v>1.27</v>
      </c>
      <c r="O15" s="14">
        <v>1.2578641918255029</v>
      </c>
      <c r="P15" s="35">
        <f t="shared" si="0"/>
        <v>1.2256989269018903</v>
      </c>
    </row>
    <row r="16" spans="1:16" x14ac:dyDescent="0.3">
      <c r="A16" s="21" t="s">
        <v>4</v>
      </c>
      <c r="B16" s="13">
        <v>527</v>
      </c>
      <c r="C16" s="14">
        <v>1.4173247670951763</v>
      </c>
      <c r="D16" s="15">
        <v>0.21560977611929377</v>
      </c>
      <c r="E16" s="15">
        <v>0.15257403759395338</v>
      </c>
      <c r="F16" s="14">
        <f t="shared" si="1"/>
        <v>1.2182949358270863</v>
      </c>
      <c r="G16" s="15">
        <v>0.10694855948742626</v>
      </c>
      <c r="H16" s="14">
        <f t="shared" si="2"/>
        <v>1.3641934613843032</v>
      </c>
      <c r="I16" s="22">
        <v>0.33690522401582595</v>
      </c>
      <c r="J16" s="15">
        <v>0.32579303548975225</v>
      </c>
      <c r="K16" s="23">
        <v>9.7092101786603047E-2</v>
      </c>
      <c r="L16" s="14">
        <v>1.1593816365009328</v>
      </c>
      <c r="M16" s="14">
        <v>1.1106623878291921</v>
      </c>
      <c r="N16" s="14">
        <v>1.51</v>
      </c>
      <c r="O16" s="14">
        <v>1.5049792155244837</v>
      </c>
      <c r="P16" s="35">
        <f t="shared" si="0"/>
        <v>1.3298433402477823</v>
      </c>
    </row>
    <row r="17" spans="1:16" x14ac:dyDescent="0.3">
      <c r="A17" s="21" t="s">
        <v>49</v>
      </c>
      <c r="B17" s="13">
        <v>459</v>
      </c>
      <c r="C17" s="14">
        <v>0.79535182530933479</v>
      </c>
      <c r="D17" s="15">
        <v>1.9732846403923556</v>
      </c>
      <c r="E17" s="15">
        <v>0.20868192176542699</v>
      </c>
      <c r="F17" s="14">
        <f t="shared" si="1"/>
        <v>0.31875812993731367</v>
      </c>
      <c r="G17" s="15">
        <v>0.23639137074514552</v>
      </c>
      <c r="H17" s="14">
        <f t="shared" si="2"/>
        <v>0.41743652143947696</v>
      </c>
      <c r="I17" s="22">
        <v>0.22218024972236783</v>
      </c>
      <c r="J17" s="15">
        <v>0.20863170601303069</v>
      </c>
      <c r="K17" s="23">
        <v>0.4191951459171902</v>
      </c>
      <c r="L17" s="14">
        <v>0.41950535885096946</v>
      </c>
      <c r="M17" s="14">
        <v>0.42903081733037929</v>
      </c>
      <c r="N17" s="14">
        <v>0.56000000000000005</v>
      </c>
      <c r="O17" s="14">
        <v>0.55519435246404414</v>
      </c>
      <c r="P17" s="35">
        <f t="shared" si="0"/>
        <v>0.476233410016974</v>
      </c>
    </row>
    <row r="18" spans="1:16" x14ac:dyDescent="0.3">
      <c r="A18" s="21" t="s">
        <v>50</v>
      </c>
      <c r="B18" s="13">
        <v>91</v>
      </c>
      <c r="C18" s="14">
        <v>0.80121147478324095</v>
      </c>
      <c r="D18" s="15">
        <v>4.9955517310330722</v>
      </c>
      <c r="E18" s="15">
        <v>0.16118694622192645</v>
      </c>
      <c r="F18" s="14">
        <f t="shared" si="1"/>
        <v>0.16743778135576287</v>
      </c>
      <c r="G18" s="15">
        <v>0.11201072661008989</v>
      </c>
      <c r="H18" s="14">
        <f t="shared" si="2"/>
        <v>0.18855833777875161</v>
      </c>
      <c r="I18" s="22">
        <v>0.24314617749048067</v>
      </c>
      <c r="J18" s="15">
        <v>0.27187092793238393</v>
      </c>
      <c r="K18" s="23" t="s">
        <v>150</v>
      </c>
      <c r="L18" s="14">
        <v>0.3547086609754177</v>
      </c>
      <c r="M18" s="14">
        <v>0.26424790140443499</v>
      </c>
      <c r="N18" s="14">
        <v>0.23</v>
      </c>
      <c r="O18" s="14">
        <v>0.22359549270322193</v>
      </c>
      <c r="P18" s="35">
        <f t="shared" si="0"/>
        <v>0.25222207857236528</v>
      </c>
    </row>
    <row r="19" spans="1:16" x14ac:dyDescent="0.3">
      <c r="A19" s="21" t="s">
        <v>51</v>
      </c>
      <c r="B19" s="13">
        <v>123</v>
      </c>
      <c r="C19" s="14">
        <v>1.0021898985010138</v>
      </c>
      <c r="D19" s="15">
        <v>2.0795120881295533E-2</v>
      </c>
      <c r="E19" s="15">
        <v>0.18212958937393456</v>
      </c>
      <c r="F19" s="14">
        <f t="shared" si="1"/>
        <v>0.98664388061145092</v>
      </c>
      <c r="G19" s="15">
        <v>5.4075267952493761E-2</v>
      </c>
      <c r="H19" s="14">
        <f t="shared" si="2"/>
        <v>1.043046922428813</v>
      </c>
      <c r="I19" s="22">
        <v>0.25716708846595016</v>
      </c>
      <c r="J19" s="15">
        <v>0.28324904040872662</v>
      </c>
      <c r="K19" s="23">
        <v>0.25189085009157841</v>
      </c>
      <c r="L19" s="14">
        <v>1.0542828976677521</v>
      </c>
      <c r="M19" s="14">
        <v>1.0566088487737693</v>
      </c>
      <c r="N19" s="14">
        <v>1.1000000000000001</v>
      </c>
      <c r="O19" s="14">
        <v>1.0987116610940375</v>
      </c>
      <c r="P19" s="35">
        <f t="shared" si="0"/>
        <v>1.0705300659928745</v>
      </c>
    </row>
    <row r="20" spans="1:16" x14ac:dyDescent="0.3">
      <c r="A20" s="21" t="s">
        <v>52</v>
      </c>
      <c r="B20" s="13">
        <v>40</v>
      </c>
      <c r="C20" s="14">
        <v>0.51345457370936376</v>
      </c>
      <c r="D20" s="15">
        <v>4.9155839961194346E-2</v>
      </c>
      <c r="E20" s="15">
        <v>0.15832029926749444</v>
      </c>
      <c r="F20" s="14">
        <f t="shared" si="1"/>
        <v>0.49501746032338012</v>
      </c>
      <c r="G20" s="15">
        <v>4.9224355177402458E-2</v>
      </c>
      <c r="H20" s="14">
        <f t="shared" si="2"/>
        <v>0.52064592001170162</v>
      </c>
      <c r="I20" s="22">
        <v>0.29508587416756532</v>
      </c>
      <c r="J20" s="15">
        <v>0.26673936572016282</v>
      </c>
      <c r="K20" s="23">
        <v>0.45821519454119986</v>
      </c>
      <c r="L20" s="14">
        <v>0.53027054829754128</v>
      </c>
      <c r="M20" s="14">
        <v>0.36161564789843148</v>
      </c>
      <c r="N20" s="14">
        <v>0.7</v>
      </c>
      <c r="O20" s="14">
        <v>0.69642702814752144</v>
      </c>
      <c r="P20" s="35">
        <f t="shared" si="0"/>
        <v>0.56179182887103918</v>
      </c>
    </row>
    <row r="21" spans="1:16" x14ac:dyDescent="0.3">
      <c r="A21" s="21" t="s">
        <v>53</v>
      </c>
      <c r="B21" s="13">
        <v>60</v>
      </c>
      <c r="C21" s="14">
        <v>1.1093422508494308</v>
      </c>
      <c r="D21" s="15">
        <v>0.25639309185872555</v>
      </c>
      <c r="E21" s="15">
        <v>0.14611104286060103</v>
      </c>
      <c r="F21" s="14">
        <f t="shared" si="1"/>
        <v>0.92888805486702486</v>
      </c>
      <c r="G21" s="15">
        <v>0.11396280606016505</v>
      </c>
      <c r="H21" s="14">
        <f t="shared" si="2"/>
        <v>1.0483623726185243</v>
      </c>
      <c r="I21" s="22">
        <v>0.35770852921106122</v>
      </c>
      <c r="J21" s="15">
        <v>0.36021435634007959</v>
      </c>
      <c r="K21" s="23">
        <v>0.22409693046908025</v>
      </c>
      <c r="L21" s="14">
        <v>0.78458542517097107</v>
      </c>
      <c r="M21" s="14">
        <v>0.69628231241441851</v>
      </c>
      <c r="N21" s="14">
        <v>1.06</v>
      </c>
      <c r="O21" s="14">
        <v>1.060586926905688</v>
      </c>
      <c r="P21" s="35">
        <f t="shared" si="0"/>
        <v>0.9299634074219203</v>
      </c>
    </row>
    <row r="22" spans="1:16" x14ac:dyDescent="0.3">
      <c r="A22" s="21" t="s">
        <v>54</v>
      </c>
      <c r="B22" s="13">
        <v>434</v>
      </c>
      <c r="C22" s="14">
        <v>0.99253385390980198</v>
      </c>
      <c r="D22" s="15">
        <v>2.3401300620117147</v>
      </c>
      <c r="E22" s="15">
        <v>0.13779973863057404</v>
      </c>
      <c r="F22" s="14">
        <f t="shared" si="1"/>
        <v>0.35791278034474944</v>
      </c>
      <c r="G22" s="15">
        <v>0.11139428048091518</v>
      </c>
      <c r="H22" s="14">
        <f t="shared" si="2"/>
        <v>0.40278018977691538</v>
      </c>
      <c r="I22" s="22">
        <v>0.38130387010099809</v>
      </c>
      <c r="J22" s="15">
        <v>0.36678760876347843</v>
      </c>
      <c r="K22" s="23">
        <v>0.83472724254473118</v>
      </c>
      <c r="L22" s="14">
        <v>0.50890740871520435</v>
      </c>
      <c r="M22" s="14">
        <v>0.54074099549696242</v>
      </c>
      <c r="N22" s="14">
        <v>0.42</v>
      </c>
      <c r="O22" s="14">
        <v>0.41483021144999843</v>
      </c>
      <c r="P22" s="35">
        <f t="shared" si="0"/>
        <v>0.45745176108781604</v>
      </c>
    </row>
    <row r="23" spans="1:16" x14ac:dyDescent="0.3">
      <c r="A23" s="21" t="s">
        <v>5</v>
      </c>
      <c r="B23" s="13">
        <v>250</v>
      </c>
      <c r="C23" s="14">
        <v>1.1459577381297767</v>
      </c>
      <c r="D23" s="15">
        <v>0.23711110470279068</v>
      </c>
      <c r="E23" s="15">
        <v>0.16533151763699711</v>
      </c>
      <c r="F23" s="14">
        <f t="shared" si="1"/>
        <v>0.97143128352955888</v>
      </c>
      <c r="G23" s="15">
        <v>8.1610589885036347E-2</v>
      </c>
      <c r="H23" s="14">
        <f t="shared" si="2"/>
        <v>1.0577553190731537</v>
      </c>
      <c r="I23" s="22">
        <v>0.34048134375152334</v>
      </c>
      <c r="J23" s="15">
        <v>0.33883265327838469</v>
      </c>
      <c r="K23" s="23">
        <v>0.36481710473915674</v>
      </c>
      <c r="L23" s="14">
        <v>0.81804539554375577</v>
      </c>
      <c r="M23" s="14">
        <v>0.79260962015588798</v>
      </c>
      <c r="N23" s="14">
        <v>1.1100000000000001</v>
      </c>
      <c r="O23" s="14">
        <v>1.1050168953408688</v>
      </c>
      <c r="P23" s="35">
        <f t="shared" si="0"/>
        <v>0.97668544602273344</v>
      </c>
    </row>
    <row r="24" spans="1:16" x14ac:dyDescent="0.3">
      <c r="A24" s="21" t="s">
        <v>55</v>
      </c>
      <c r="B24" s="13">
        <v>313</v>
      </c>
      <c r="C24" s="14">
        <v>0.96971792976662508</v>
      </c>
      <c r="D24" s="15">
        <v>0.12487325134357853</v>
      </c>
      <c r="E24" s="15">
        <v>0.11708824353932412</v>
      </c>
      <c r="F24" s="14">
        <f t="shared" si="1"/>
        <v>0.88589744714213581</v>
      </c>
      <c r="G24" s="15">
        <v>0.11659477113329714</v>
      </c>
      <c r="H24" s="14">
        <f t="shared" si="2"/>
        <v>1.0028211495630721</v>
      </c>
      <c r="I24" s="22">
        <v>0.3895944953966316</v>
      </c>
      <c r="J24" s="15">
        <v>0.37651519777209974</v>
      </c>
      <c r="K24" s="23">
        <v>0.23915089770829656</v>
      </c>
      <c r="L24" s="14">
        <v>1.175825453795329</v>
      </c>
      <c r="M24" s="14">
        <v>0.94061487915841047</v>
      </c>
      <c r="N24" s="14">
        <v>0.89</v>
      </c>
      <c r="O24" s="14">
        <v>0.89249454496497771</v>
      </c>
      <c r="P24" s="35">
        <f t="shared" si="0"/>
        <v>0.98035120549635801</v>
      </c>
    </row>
    <row r="25" spans="1:16" x14ac:dyDescent="0.3">
      <c r="A25" s="21" t="s">
        <v>6</v>
      </c>
      <c r="B25" s="13">
        <v>33</v>
      </c>
      <c r="C25" s="14">
        <v>1.1116591106928237</v>
      </c>
      <c r="D25" s="15">
        <v>0.36976028704878983</v>
      </c>
      <c r="E25" s="15">
        <v>9.3067838664881178E-2</v>
      </c>
      <c r="F25" s="14">
        <f t="shared" si="1"/>
        <v>0.86837013439088706</v>
      </c>
      <c r="G25" s="15">
        <v>0.14844805034281844</v>
      </c>
      <c r="H25" s="14">
        <f t="shared" si="2"/>
        <v>1.0197500396076555</v>
      </c>
      <c r="I25" s="22">
        <v>0.34659431614366104</v>
      </c>
      <c r="J25" s="15">
        <v>0.28911382320393403</v>
      </c>
      <c r="K25" s="23">
        <v>0.36960616023107151</v>
      </c>
      <c r="L25" s="14">
        <v>1.0582156054998635</v>
      </c>
      <c r="M25" s="14">
        <v>1.2068977920661514</v>
      </c>
      <c r="N25" s="14">
        <v>1.05</v>
      </c>
      <c r="O25" s="14">
        <v>1.0396241397270267</v>
      </c>
      <c r="P25" s="35">
        <f t="shared" si="0"/>
        <v>1.0748975153801397</v>
      </c>
    </row>
    <row r="26" spans="1:16" x14ac:dyDescent="0.3">
      <c r="A26" s="21" t="s">
        <v>7</v>
      </c>
      <c r="B26" s="13">
        <v>691</v>
      </c>
      <c r="C26" s="14">
        <v>1.1398696931998886</v>
      </c>
      <c r="D26" s="15">
        <v>0.33979238014113222</v>
      </c>
      <c r="E26" s="15">
        <v>0.15624620762814606</v>
      </c>
      <c r="F26" s="14">
        <f t="shared" si="1"/>
        <v>0.90648535218494986</v>
      </c>
      <c r="G26" s="15">
        <v>0.10192860870864495</v>
      </c>
      <c r="H26" s="14">
        <f t="shared" si="2"/>
        <v>1.009368922087025</v>
      </c>
      <c r="I26" s="22">
        <v>0.33242005338035641</v>
      </c>
      <c r="J26" s="15">
        <v>0.32420851391027694</v>
      </c>
      <c r="K26" s="23">
        <v>0.45671575621195931</v>
      </c>
      <c r="L26" s="14">
        <v>0.95597230744037309</v>
      </c>
      <c r="M26" s="14">
        <v>0.92019332630870299</v>
      </c>
      <c r="N26" s="14">
        <v>1.03</v>
      </c>
      <c r="O26" s="14">
        <v>1.0269885227456215</v>
      </c>
      <c r="P26" s="35">
        <f t="shared" si="0"/>
        <v>0.9885046157163444</v>
      </c>
    </row>
    <row r="27" spans="1:16" x14ac:dyDescent="0.3">
      <c r="A27" s="21" t="s">
        <v>8</v>
      </c>
      <c r="B27" s="13">
        <v>34</v>
      </c>
      <c r="C27" s="14">
        <v>1.1618351344221871</v>
      </c>
      <c r="D27" s="15">
        <v>0.27062291943144268</v>
      </c>
      <c r="E27" s="15">
        <v>0.19579129459359629</v>
      </c>
      <c r="F27" s="14">
        <f t="shared" si="1"/>
        <v>0.96413774011956288</v>
      </c>
      <c r="G27" s="15">
        <v>8.5380668126192383E-2</v>
      </c>
      <c r="H27" s="14">
        <f t="shared" si="2"/>
        <v>1.0541410032787142</v>
      </c>
      <c r="I27" s="22">
        <v>0.2759860090240559</v>
      </c>
      <c r="J27" s="15">
        <v>0.28391941260446357</v>
      </c>
      <c r="K27" s="23">
        <v>0.22989681330765277</v>
      </c>
      <c r="L27" s="14">
        <v>0.86305102066897976</v>
      </c>
      <c r="M27" s="14">
        <v>0.7347177270227101</v>
      </c>
      <c r="N27" s="14">
        <v>1.28</v>
      </c>
      <c r="O27" s="14">
        <v>1.2745170768768976</v>
      </c>
      <c r="P27" s="35">
        <f t="shared" si="0"/>
        <v>1.0412853655694605</v>
      </c>
    </row>
    <row r="28" spans="1:16" x14ac:dyDescent="0.3">
      <c r="A28" s="21" t="s">
        <v>9</v>
      </c>
      <c r="B28" s="13">
        <v>625</v>
      </c>
      <c r="C28" s="14">
        <v>1.0642213307709947</v>
      </c>
      <c r="D28" s="15">
        <v>0.17525574037870773</v>
      </c>
      <c r="E28" s="15">
        <v>0.1643211100069138</v>
      </c>
      <c r="F28" s="14">
        <f t="shared" si="1"/>
        <v>0.93946815688077279</v>
      </c>
      <c r="G28" s="15">
        <v>8.5703691972694854E-2</v>
      </c>
      <c r="H28" s="14">
        <f t="shared" si="2"/>
        <v>1.0275313906798758</v>
      </c>
      <c r="I28" s="22">
        <v>0.33961490586738258</v>
      </c>
      <c r="J28" s="15">
        <v>0.32871841733199164</v>
      </c>
      <c r="K28" s="23">
        <v>0.47298509611312001</v>
      </c>
      <c r="L28" s="14">
        <v>1.0333367527002595</v>
      </c>
      <c r="M28" s="14">
        <v>0.93445156923508244</v>
      </c>
      <c r="N28" s="14">
        <v>1.08</v>
      </c>
      <c r="O28" s="14">
        <v>1.0811399505572796</v>
      </c>
      <c r="P28" s="35">
        <f t="shared" si="0"/>
        <v>1.0312919326344994</v>
      </c>
    </row>
    <row r="29" spans="1:16" x14ac:dyDescent="0.3">
      <c r="A29" s="21" t="s">
        <v>56</v>
      </c>
      <c r="B29" s="13">
        <v>93</v>
      </c>
      <c r="C29" s="14">
        <v>0.86339721637075073</v>
      </c>
      <c r="D29" s="15">
        <v>0.26078527024298337</v>
      </c>
      <c r="E29" s="15">
        <v>0.16735224114793509</v>
      </c>
      <c r="F29" s="14">
        <f t="shared" si="1"/>
        <v>0.72094136583675994</v>
      </c>
      <c r="G29" s="15">
        <v>0.26366178406832902</v>
      </c>
      <c r="H29" s="14">
        <f t="shared" si="2"/>
        <v>0.97908997555501076</v>
      </c>
      <c r="I29" s="22">
        <v>0.40884158148679794</v>
      </c>
      <c r="J29" s="15">
        <v>0.41318238093137843</v>
      </c>
      <c r="K29" s="23">
        <v>0.47821975953701046</v>
      </c>
      <c r="L29" s="14">
        <v>1.1346070241413708</v>
      </c>
      <c r="M29" s="14">
        <v>1.3930787758601335</v>
      </c>
      <c r="N29" s="14">
        <v>1.06</v>
      </c>
      <c r="O29" s="14">
        <v>1.0502600688545261</v>
      </c>
      <c r="P29" s="35">
        <f t="shared" si="0"/>
        <v>1.1234071688822083</v>
      </c>
    </row>
    <row r="30" spans="1:16" x14ac:dyDescent="0.3">
      <c r="A30" s="21" t="s">
        <v>57</v>
      </c>
      <c r="B30" s="13">
        <v>548</v>
      </c>
      <c r="C30" s="14">
        <v>1.0493029605957931</v>
      </c>
      <c r="D30" s="15">
        <v>9.845318856345206E-2</v>
      </c>
      <c r="E30" s="15">
        <v>0.13557720392880895</v>
      </c>
      <c r="F30" s="14">
        <f t="shared" si="1"/>
        <v>0.9764609455567792</v>
      </c>
      <c r="G30" s="15">
        <v>5.3351451182068826E-2</v>
      </c>
      <c r="H30" s="14">
        <f t="shared" si="2"/>
        <v>1.031492571108966</v>
      </c>
      <c r="I30" s="22">
        <v>0.37054255668655556</v>
      </c>
      <c r="J30" s="15">
        <v>0.36002989584654765</v>
      </c>
      <c r="K30" s="23">
        <v>0.25920210159096413</v>
      </c>
      <c r="L30" s="14">
        <v>1.0643198923601052</v>
      </c>
      <c r="M30" s="14">
        <v>1.0389022641869152</v>
      </c>
      <c r="N30" s="14">
        <v>1.05</v>
      </c>
      <c r="O30" s="14">
        <v>1.0534169381388234</v>
      </c>
      <c r="P30" s="35">
        <f t="shared" si="0"/>
        <v>1.0476263331589621</v>
      </c>
    </row>
    <row r="31" spans="1:16" x14ac:dyDescent="0.3">
      <c r="A31" s="21" t="s">
        <v>10</v>
      </c>
      <c r="B31" s="13">
        <v>220</v>
      </c>
      <c r="C31" s="14">
        <v>1.2798842768636391</v>
      </c>
      <c r="D31" s="15">
        <v>0.1921489067801295</v>
      </c>
      <c r="E31" s="15">
        <v>0.14733906468781949</v>
      </c>
      <c r="F31" s="14">
        <f t="shared" si="1"/>
        <v>1.1172259764829149</v>
      </c>
      <c r="G31" s="15">
        <v>0.16403398142307307</v>
      </c>
      <c r="H31" s="14">
        <f t="shared" si="2"/>
        <v>1.3364490322044185</v>
      </c>
      <c r="I31" s="22">
        <v>0.33950876399867519</v>
      </c>
      <c r="J31" s="15">
        <v>0.30759855283943305</v>
      </c>
      <c r="K31" s="23">
        <v>0.31892103217692402</v>
      </c>
      <c r="L31" s="14">
        <v>1.5343000614774445</v>
      </c>
      <c r="M31" s="14">
        <v>1.4002211476501358</v>
      </c>
      <c r="N31" s="14">
        <v>1.45</v>
      </c>
      <c r="O31" s="14">
        <v>1.44744605859632</v>
      </c>
      <c r="P31" s="35">
        <f t="shared" si="0"/>
        <v>1.4336832599856639</v>
      </c>
    </row>
    <row r="32" spans="1:16" x14ac:dyDescent="0.3">
      <c r="A32" s="21" t="s">
        <v>58</v>
      </c>
      <c r="B32" s="13">
        <v>546</v>
      </c>
      <c r="C32" s="14">
        <v>1.0919994363561338</v>
      </c>
      <c r="D32" s="15">
        <v>0.45548743986724011</v>
      </c>
      <c r="E32" s="15">
        <v>0.14329427979751941</v>
      </c>
      <c r="F32" s="14">
        <f t="shared" si="1"/>
        <v>0.81182135148841983</v>
      </c>
      <c r="G32" s="15">
        <v>0.14497187336027839</v>
      </c>
      <c r="H32" s="14">
        <f t="shared" si="2"/>
        <v>0.94946742240971027</v>
      </c>
      <c r="I32" s="22">
        <v>0.3207339676156718</v>
      </c>
      <c r="J32" s="15">
        <v>0.29818857928992504</v>
      </c>
      <c r="K32" s="23">
        <v>0.35867366055792566</v>
      </c>
      <c r="L32" s="14">
        <v>0.95916561035682901</v>
      </c>
      <c r="M32" s="14">
        <v>0.96815501418784278</v>
      </c>
      <c r="N32" s="14">
        <v>1.04</v>
      </c>
      <c r="O32" s="14">
        <v>1.0326397092280337</v>
      </c>
      <c r="P32" s="35">
        <f t="shared" si="0"/>
        <v>0.98988555123648325</v>
      </c>
    </row>
    <row r="33" spans="1:16" x14ac:dyDescent="0.3">
      <c r="A33" s="21" t="s">
        <v>59</v>
      </c>
      <c r="B33" s="13">
        <v>204</v>
      </c>
      <c r="C33" s="14">
        <v>0.89025268085378773</v>
      </c>
      <c r="D33" s="15">
        <v>1.1018019748250607</v>
      </c>
      <c r="E33" s="15">
        <v>0.13525845851433821</v>
      </c>
      <c r="F33" s="14">
        <f t="shared" si="1"/>
        <v>0.48519485837514259</v>
      </c>
      <c r="G33" s="15">
        <v>9.532313673451448E-2</v>
      </c>
      <c r="H33" s="14">
        <f t="shared" si="2"/>
        <v>0.53631841166336736</v>
      </c>
      <c r="I33" s="22">
        <v>0.28093859995911863</v>
      </c>
      <c r="J33" s="15">
        <v>0.2567368687265647</v>
      </c>
      <c r="K33" s="23">
        <v>0.24358246740140774</v>
      </c>
      <c r="L33" s="14">
        <v>0.46716743312841608</v>
      </c>
      <c r="M33" s="14">
        <v>0.41108022322493432</v>
      </c>
      <c r="N33" s="14">
        <v>0.56000000000000005</v>
      </c>
      <c r="O33" s="14">
        <v>0.55112019293317693</v>
      </c>
      <c r="P33" s="35">
        <f t="shared" si="0"/>
        <v>0.50513725218997896</v>
      </c>
    </row>
    <row r="34" spans="1:16" x14ac:dyDescent="0.3">
      <c r="A34" s="21" t="s">
        <v>60</v>
      </c>
      <c r="B34" s="13">
        <v>304</v>
      </c>
      <c r="C34" s="14">
        <v>1.4369095867810762</v>
      </c>
      <c r="D34" s="15">
        <v>4.099487065638889E-2</v>
      </c>
      <c r="E34" s="15">
        <v>6.448525279624602E-2</v>
      </c>
      <c r="F34" s="14">
        <f t="shared" si="1"/>
        <v>1.3936211854345517</v>
      </c>
      <c r="G34" s="15">
        <v>8.230094582431581E-2</v>
      </c>
      <c r="H34" s="14">
        <f t="shared" si="2"/>
        <v>1.5186037068397773</v>
      </c>
      <c r="I34" s="22">
        <v>0.42316309994356266</v>
      </c>
      <c r="J34" s="15">
        <v>0.39039658406461963</v>
      </c>
      <c r="K34" s="23">
        <v>0.80455006294216469</v>
      </c>
      <c r="L34" s="14">
        <v>1.4467480605117209</v>
      </c>
      <c r="M34" s="14">
        <v>1.4991411566765112</v>
      </c>
      <c r="N34" s="14">
        <v>1.5</v>
      </c>
      <c r="O34" s="14">
        <v>1.499293195536507</v>
      </c>
      <c r="P34" s="35">
        <f t="shared" si="0"/>
        <v>1.4927572239129032</v>
      </c>
    </row>
    <row r="35" spans="1:16" x14ac:dyDescent="0.3">
      <c r="A35" s="21" t="s">
        <v>61</v>
      </c>
      <c r="B35" s="13">
        <v>701</v>
      </c>
      <c r="C35" s="14">
        <v>0.94188893840474441</v>
      </c>
      <c r="D35" s="15">
        <v>0.12655180299768976</v>
      </c>
      <c r="E35" s="15">
        <v>0.14942222967356877</v>
      </c>
      <c r="F35" s="14">
        <f t="shared" si="1"/>
        <v>0.85947531097136209</v>
      </c>
      <c r="G35" s="15">
        <v>8.6182529831019108E-2</v>
      </c>
      <c r="H35" s="14">
        <f t="shared" si="2"/>
        <v>0.94053280773066206</v>
      </c>
      <c r="I35" s="22">
        <v>0.33962107208616016</v>
      </c>
      <c r="J35" s="15">
        <v>0.31327981990324427</v>
      </c>
      <c r="K35" s="23">
        <v>0.19736882722430121</v>
      </c>
      <c r="L35" s="14">
        <v>1.1371098069299392</v>
      </c>
      <c r="M35" s="14">
        <v>1.1286029087957032</v>
      </c>
      <c r="N35" s="14">
        <v>1.07</v>
      </c>
      <c r="O35" s="14">
        <v>1.0653263802635891</v>
      </c>
      <c r="P35" s="35">
        <f t="shared" si="0"/>
        <v>1.068314380743979</v>
      </c>
    </row>
    <row r="36" spans="1:16" x14ac:dyDescent="0.3">
      <c r="A36" s="21" t="s">
        <v>62</v>
      </c>
      <c r="B36" s="13">
        <v>151</v>
      </c>
      <c r="C36" s="14">
        <v>0.88345657702584712</v>
      </c>
      <c r="D36" s="15">
        <v>0.34537955314527291</v>
      </c>
      <c r="E36" s="15">
        <v>0.11181535380692163</v>
      </c>
      <c r="F36" s="14">
        <f t="shared" si="1"/>
        <v>0.70021456534973536</v>
      </c>
      <c r="G36" s="15">
        <v>0.1083471952205393</v>
      </c>
      <c r="H36" s="14">
        <f t="shared" si="2"/>
        <v>0.78529957130895223</v>
      </c>
      <c r="I36" s="22">
        <v>0.40204181763753633</v>
      </c>
      <c r="J36" s="15">
        <v>0.35544646966148985</v>
      </c>
      <c r="K36" s="23">
        <v>0.37107400915120092</v>
      </c>
      <c r="L36" s="14">
        <v>1.3218076172967503</v>
      </c>
      <c r="M36" s="14">
        <v>1.1374455200060063</v>
      </c>
      <c r="N36" s="14">
        <v>1.01</v>
      </c>
      <c r="O36" s="14">
        <v>1.0071440634072593</v>
      </c>
      <c r="P36" s="35">
        <f t="shared" si="0"/>
        <v>1.0523393544037938</v>
      </c>
    </row>
    <row r="37" spans="1:16" x14ac:dyDescent="0.3">
      <c r="A37" s="21" t="s">
        <v>11</v>
      </c>
      <c r="B37" s="13">
        <v>694</v>
      </c>
      <c r="C37" s="14">
        <v>1.0049343979183731</v>
      </c>
      <c r="D37" s="15">
        <v>0.14901103131143084</v>
      </c>
      <c r="E37" s="15">
        <v>0.12197056329237574</v>
      </c>
      <c r="F37" s="14">
        <f t="shared" si="1"/>
        <v>0.90298255769574176</v>
      </c>
      <c r="G37" s="15">
        <v>9.9001598053726034E-2</v>
      </c>
      <c r="H37" s="14">
        <f t="shared" si="2"/>
        <v>1.0022021745490133</v>
      </c>
      <c r="I37" s="22">
        <v>0.35617558347924305</v>
      </c>
      <c r="J37" s="15">
        <v>0.34205032302131899</v>
      </c>
      <c r="K37" s="23">
        <v>0.34348346354916631</v>
      </c>
      <c r="L37" s="14">
        <v>1.0614274288215162</v>
      </c>
      <c r="M37" s="14">
        <v>1.0820444856860594</v>
      </c>
      <c r="N37" s="14">
        <v>1</v>
      </c>
      <c r="O37" s="14">
        <v>1.0023385172350134</v>
      </c>
      <c r="P37" s="35">
        <f t="shared" si="0"/>
        <v>1.0296025212583202</v>
      </c>
    </row>
    <row r="38" spans="1:16" x14ac:dyDescent="0.3">
      <c r="A38" s="21" t="s">
        <v>63</v>
      </c>
      <c r="B38" s="13">
        <v>81</v>
      </c>
      <c r="C38" s="14">
        <v>1.285462842089373</v>
      </c>
      <c r="D38" s="15">
        <v>0.88399949316969217</v>
      </c>
      <c r="E38" s="15">
        <v>0.14350949362995555</v>
      </c>
      <c r="F38" s="14">
        <f t="shared" si="1"/>
        <v>0.76982746610123709</v>
      </c>
      <c r="G38" s="15">
        <v>0.20493299581875576</v>
      </c>
      <c r="H38" s="14">
        <f t="shared" si="2"/>
        <v>0.96825482890464221</v>
      </c>
      <c r="I38" s="22">
        <v>0.34934279784622352</v>
      </c>
      <c r="J38" s="15">
        <v>0.31850778962468418</v>
      </c>
      <c r="K38" s="23">
        <v>0.47251954661736151</v>
      </c>
      <c r="L38" s="14">
        <v>1.1520763475762492</v>
      </c>
      <c r="M38" s="14">
        <v>1.3065570200451491</v>
      </c>
      <c r="N38" s="14">
        <v>1.1100000000000001</v>
      </c>
      <c r="O38" s="14">
        <v>1.105971910181053</v>
      </c>
      <c r="P38" s="35">
        <f t="shared" si="0"/>
        <v>1.1285720213414188</v>
      </c>
    </row>
    <row r="39" spans="1:16" x14ac:dyDescent="0.3">
      <c r="A39" s="21" t="s">
        <v>64</v>
      </c>
      <c r="B39" s="13">
        <v>976</v>
      </c>
      <c r="C39" s="14">
        <v>1.3092515609997015</v>
      </c>
      <c r="D39" s="15">
        <v>0.23076022134974541</v>
      </c>
      <c r="E39" s="15">
        <v>0.11909507131731716</v>
      </c>
      <c r="F39" s="14">
        <f t="shared" si="1"/>
        <v>1.1144017382921985</v>
      </c>
      <c r="G39" s="15">
        <v>0.15181846765327373</v>
      </c>
      <c r="H39" s="14">
        <f t="shared" si="2"/>
        <v>1.3138717312187889</v>
      </c>
      <c r="I39" s="22">
        <v>0.34363266116050978</v>
      </c>
      <c r="J39" s="15">
        <v>0.31303180434126693</v>
      </c>
      <c r="K39" s="23">
        <v>0.43214191070019087</v>
      </c>
      <c r="L39" s="14">
        <v>1.4857542706314864</v>
      </c>
      <c r="M39" s="14">
        <v>1.4718243360857546</v>
      </c>
      <c r="N39" s="14">
        <v>1.36</v>
      </c>
      <c r="O39" s="14">
        <v>1.3594369778858766</v>
      </c>
      <c r="P39" s="35">
        <f t="shared" si="0"/>
        <v>1.3981774631643815</v>
      </c>
    </row>
    <row r="40" spans="1:16" x14ac:dyDescent="0.3">
      <c r="A40" s="21" t="s">
        <v>65</v>
      </c>
      <c r="B40" s="13">
        <v>876</v>
      </c>
      <c r="C40" s="14">
        <v>1.1000606706009237</v>
      </c>
      <c r="D40" s="15">
        <v>1.5484871329793766</v>
      </c>
      <c r="E40" s="15">
        <v>0.13283585018145844</v>
      </c>
      <c r="F40" s="14">
        <f t="shared" si="1"/>
        <v>0.50617328027685504</v>
      </c>
      <c r="G40" s="15">
        <v>0.24214442600582614</v>
      </c>
      <c r="H40" s="14">
        <f t="shared" si="2"/>
        <v>0.6679020352243874</v>
      </c>
      <c r="I40" s="22">
        <v>0.37999834306519248</v>
      </c>
      <c r="J40" s="15">
        <v>0.35796246898136291</v>
      </c>
      <c r="K40" s="23">
        <v>0.32652511450486854</v>
      </c>
      <c r="L40" s="14">
        <v>0.88881310000671321</v>
      </c>
      <c r="M40" s="14">
        <v>0.72074547184173599</v>
      </c>
      <c r="N40" s="14">
        <v>0.76</v>
      </c>
      <c r="O40" s="14">
        <v>0.75222906791929156</v>
      </c>
      <c r="P40" s="35">
        <f t="shared" si="0"/>
        <v>0.75793793499842566</v>
      </c>
    </row>
    <row r="41" spans="1:16" x14ac:dyDescent="0.3">
      <c r="A41" s="21" t="s">
        <v>12</v>
      </c>
      <c r="B41" s="13">
        <v>329</v>
      </c>
      <c r="C41" s="14">
        <v>1.2778391915154916</v>
      </c>
      <c r="D41" s="15">
        <v>0.17389701107721925</v>
      </c>
      <c r="E41" s="15">
        <v>8.9887442731720502E-2</v>
      </c>
      <c r="F41" s="14">
        <f t="shared" si="1"/>
        <v>1.1290708263010085</v>
      </c>
      <c r="G41" s="15">
        <v>0.11130320129041987</v>
      </c>
      <c r="H41" s="14">
        <f t="shared" si="2"/>
        <v>1.2704792319950517</v>
      </c>
      <c r="I41" s="22">
        <v>0.4205949592228625</v>
      </c>
      <c r="J41" s="15">
        <v>0.40857805377639683</v>
      </c>
      <c r="K41" s="23">
        <v>0.3333050830566654</v>
      </c>
      <c r="L41" s="14">
        <v>1.4049425952991137</v>
      </c>
      <c r="M41" s="14">
        <v>1.262504652106285</v>
      </c>
      <c r="N41" s="14">
        <v>1.19</v>
      </c>
      <c r="O41" s="14">
        <v>1.1902121938589882</v>
      </c>
      <c r="P41" s="35">
        <f t="shared" si="0"/>
        <v>1.2636277346518878</v>
      </c>
    </row>
    <row r="42" spans="1:16" x14ac:dyDescent="0.3">
      <c r="A42" s="21" t="s">
        <v>66</v>
      </c>
      <c r="B42" s="13">
        <v>183</v>
      </c>
      <c r="C42" s="14">
        <v>1.0898983946338689</v>
      </c>
      <c r="D42" s="15">
        <v>0.69681437306188276</v>
      </c>
      <c r="E42" s="15">
        <v>0.13866337895304398</v>
      </c>
      <c r="F42" s="14">
        <f t="shared" si="1"/>
        <v>0.71329537635113216</v>
      </c>
      <c r="G42" s="15">
        <v>9.6884550445631823E-2</v>
      </c>
      <c r="H42" s="14">
        <f t="shared" si="2"/>
        <v>0.7898163813974165</v>
      </c>
      <c r="I42" s="22">
        <v>0.35749406992970351</v>
      </c>
      <c r="J42" s="15">
        <v>0.3484648643090531</v>
      </c>
      <c r="K42" s="23">
        <v>0.49251865991949711</v>
      </c>
      <c r="L42" s="14">
        <v>1.0560042675543022</v>
      </c>
      <c r="M42" s="14">
        <v>1.1031975132642153</v>
      </c>
      <c r="N42" s="14">
        <v>0.7</v>
      </c>
      <c r="O42" s="14">
        <v>0.69513895841068662</v>
      </c>
      <c r="P42" s="35">
        <f t="shared" si="0"/>
        <v>0.8688314241253241</v>
      </c>
    </row>
    <row r="43" spans="1:16" x14ac:dyDescent="0.3">
      <c r="A43" s="21" t="s">
        <v>67</v>
      </c>
      <c r="B43" s="13">
        <v>296</v>
      </c>
      <c r="C43" s="14">
        <v>0.82414787698819414</v>
      </c>
      <c r="D43" s="15">
        <v>0.56349128296196271</v>
      </c>
      <c r="E43" s="15">
        <v>0.12795117364479541</v>
      </c>
      <c r="F43" s="14">
        <f t="shared" si="1"/>
        <v>0.57755607048666002</v>
      </c>
      <c r="G43" s="15">
        <v>8.6782291273504814E-2</v>
      </c>
      <c r="H43" s="14">
        <f t="shared" si="2"/>
        <v>0.63244072576305632</v>
      </c>
      <c r="I43" s="22">
        <v>0.36194749218394212</v>
      </c>
      <c r="J43" s="15">
        <v>0.32436129669865438</v>
      </c>
      <c r="K43" s="23">
        <v>0.21938219443916107</v>
      </c>
      <c r="L43" s="14">
        <v>0.63221162496723948</v>
      </c>
      <c r="M43" s="14">
        <v>0.63773293893506489</v>
      </c>
      <c r="N43" s="14">
        <v>0.79</v>
      </c>
      <c r="O43" s="14">
        <v>0.78424241046773346</v>
      </c>
      <c r="P43" s="35">
        <f t="shared" ref="P43:P74" si="3">AVERAGE(H43,L43:O43)</f>
        <v>0.69532554002661884</v>
      </c>
    </row>
    <row r="44" spans="1:16" x14ac:dyDescent="0.3">
      <c r="A44" s="21" t="s">
        <v>68</v>
      </c>
      <c r="B44" s="13">
        <v>609</v>
      </c>
      <c r="C44" s="14">
        <v>0.82735424153823467</v>
      </c>
      <c r="D44" s="15">
        <v>1.6283875894570645</v>
      </c>
      <c r="E44" s="15">
        <v>0.16148026526834255</v>
      </c>
      <c r="F44" s="14">
        <f t="shared" si="1"/>
        <v>0.37037487610639441</v>
      </c>
      <c r="G44" s="15">
        <v>8.7631009879283073E-2</v>
      </c>
      <c r="H44" s="14">
        <f t="shared" si="2"/>
        <v>0.40594855822246823</v>
      </c>
      <c r="I44" s="22">
        <v>0.3643362579166381</v>
      </c>
      <c r="J44" s="15">
        <v>0.35369579943781182</v>
      </c>
      <c r="K44" s="23">
        <v>0.39164958956871293</v>
      </c>
      <c r="L44" s="14">
        <v>0.4227718204430197</v>
      </c>
      <c r="M44" s="14">
        <v>0.3439011461262077</v>
      </c>
      <c r="N44" s="14">
        <v>0.45</v>
      </c>
      <c r="O44" s="14">
        <v>0.44727276171637598</v>
      </c>
      <c r="P44" s="35">
        <f t="shared" si="3"/>
        <v>0.41397885730161432</v>
      </c>
    </row>
    <row r="45" spans="1:16" x14ac:dyDescent="0.3">
      <c r="A45" s="21" t="s">
        <v>13</v>
      </c>
      <c r="B45" s="13">
        <v>946</v>
      </c>
      <c r="C45" s="14">
        <v>0.85111507463415348</v>
      </c>
      <c r="D45" s="15">
        <v>0.33142411184888526</v>
      </c>
      <c r="E45" s="15">
        <v>0.15556235877062569</v>
      </c>
      <c r="F45" s="14">
        <f t="shared" si="1"/>
        <v>0.68028249962240561</v>
      </c>
      <c r="G45" s="15">
        <v>8.4791801019606552E-2</v>
      </c>
      <c r="H45" s="14">
        <f t="shared" si="2"/>
        <v>0.74330900922903487</v>
      </c>
      <c r="I45" s="22">
        <v>0.32314632454687808</v>
      </c>
      <c r="J45" s="15">
        <v>0.29910661136638944</v>
      </c>
      <c r="K45" s="23">
        <v>0.29888890352340841</v>
      </c>
      <c r="L45" s="14">
        <v>0.7256132516902345</v>
      </c>
      <c r="M45" s="14">
        <v>0.68526232861476177</v>
      </c>
      <c r="N45" s="14">
        <v>0.85</v>
      </c>
      <c r="O45" s="14">
        <v>0.84332046617149892</v>
      </c>
      <c r="P45" s="35">
        <f t="shared" si="3"/>
        <v>0.76950101114110603</v>
      </c>
    </row>
    <row r="46" spans="1:16" x14ac:dyDescent="0.3">
      <c r="A46" s="21" t="s">
        <v>69</v>
      </c>
      <c r="B46" s="13">
        <v>98</v>
      </c>
      <c r="C46" s="14">
        <v>0.64171469712892659</v>
      </c>
      <c r="D46" s="15">
        <v>0.53231241886633163</v>
      </c>
      <c r="E46" s="15">
        <v>0.133464137223266</v>
      </c>
      <c r="F46" s="14">
        <f t="shared" si="1"/>
        <v>0.45727895115295603</v>
      </c>
      <c r="G46" s="15">
        <v>0.1013481645103143</v>
      </c>
      <c r="H46" s="14">
        <f t="shared" si="2"/>
        <v>0.50884996067890909</v>
      </c>
      <c r="I46" s="22">
        <v>0.36813780149026631</v>
      </c>
      <c r="J46" s="15">
        <v>0.35615106650646311</v>
      </c>
      <c r="K46" s="23">
        <v>0.28607669686444254</v>
      </c>
      <c r="L46" s="14">
        <v>0.66988366438408942</v>
      </c>
      <c r="M46" s="14">
        <v>0.60875989388789231</v>
      </c>
      <c r="N46" s="14">
        <v>0.61</v>
      </c>
      <c r="O46" s="14">
        <v>0.60347158750495189</v>
      </c>
      <c r="P46" s="35">
        <f t="shared" si="3"/>
        <v>0.60019302129116847</v>
      </c>
    </row>
    <row r="47" spans="1:16" x14ac:dyDescent="0.3">
      <c r="A47" s="21" t="s">
        <v>14</v>
      </c>
      <c r="B47" s="13">
        <v>254</v>
      </c>
      <c r="C47" s="14">
        <v>1.075111341557748</v>
      </c>
      <c r="D47" s="15">
        <v>0.1838572320416704</v>
      </c>
      <c r="E47" s="15">
        <v>0.14202345598456181</v>
      </c>
      <c r="F47" s="14">
        <f t="shared" si="1"/>
        <v>0.94365242062824106</v>
      </c>
      <c r="G47" s="15">
        <v>0.19133090927937066</v>
      </c>
      <c r="H47" s="14">
        <f t="shared" si="2"/>
        <v>1.166920352782773</v>
      </c>
      <c r="I47" s="22">
        <v>0.33178845922553185</v>
      </c>
      <c r="J47" s="15">
        <v>0.29671298811489205</v>
      </c>
      <c r="K47" s="23">
        <v>0.38616407784669932</v>
      </c>
      <c r="L47" s="14">
        <v>1.1086649770297277</v>
      </c>
      <c r="M47" s="14">
        <v>1.0674557479022384</v>
      </c>
      <c r="N47" s="14">
        <v>1.21</v>
      </c>
      <c r="O47" s="14">
        <v>1.2029341379223717</v>
      </c>
      <c r="P47" s="35">
        <f t="shared" si="3"/>
        <v>1.1511950431274223</v>
      </c>
    </row>
    <row r="48" spans="1:16" x14ac:dyDescent="0.3">
      <c r="A48" s="21" t="s">
        <v>70</v>
      </c>
      <c r="B48" s="13">
        <v>131</v>
      </c>
      <c r="C48" s="14">
        <v>1.0045231368785612</v>
      </c>
      <c r="D48" s="15">
        <v>0.58162370725996826</v>
      </c>
      <c r="E48" s="15">
        <v>9.8482369115364565E-2</v>
      </c>
      <c r="F48" s="14">
        <f t="shared" si="1"/>
        <v>0.69724837131749684</v>
      </c>
      <c r="G48" s="15">
        <v>3.8352991539846178E-2</v>
      </c>
      <c r="H48" s="14">
        <f t="shared" si="2"/>
        <v>0.72505645541805641</v>
      </c>
      <c r="I48" s="22">
        <v>0.32188207188456902</v>
      </c>
      <c r="J48" s="15">
        <v>0.32731972164768303</v>
      </c>
      <c r="K48" s="23">
        <v>0.35220544310682173</v>
      </c>
      <c r="L48" s="14">
        <v>0.67962381220940982</v>
      </c>
      <c r="M48" s="14">
        <v>0.58784703307623587</v>
      </c>
      <c r="N48" s="14">
        <v>0.7</v>
      </c>
      <c r="O48" s="14">
        <v>0.6919262718250383</v>
      </c>
      <c r="P48" s="35">
        <f t="shared" si="3"/>
        <v>0.67689071450574811</v>
      </c>
    </row>
    <row r="49" spans="1:16" x14ac:dyDescent="0.3">
      <c r="A49" s="21" t="s">
        <v>71</v>
      </c>
      <c r="B49" s="13">
        <v>340</v>
      </c>
      <c r="C49" s="14">
        <v>1.1273169192040779</v>
      </c>
      <c r="D49" s="15">
        <v>3.9860987435802561E-2</v>
      </c>
      <c r="E49" s="15">
        <v>0.10124085855207247</v>
      </c>
      <c r="F49" s="14">
        <f t="shared" si="1"/>
        <v>1.0942671299881139</v>
      </c>
      <c r="G49" s="15">
        <v>9.9423679698784267E-2</v>
      </c>
      <c r="H49" s="14">
        <f t="shared" si="2"/>
        <v>1.2150742866769075</v>
      </c>
      <c r="I49" s="22">
        <v>0.38290646577533233</v>
      </c>
      <c r="J49" s="15">
        <v>0.3721555277615492</v>
      </c>
      <c r="K49" s="23">
        <v>1.1211198063940837</v>
      </c>
      <c r="L49" s="14">
        <v>1.3435782182742115</v>
      </c>
      <c r="M49" s="14">
        <v>1.4240771205796954</v>
      </c>
      <c r="N49" s="14">
        <v>1.25</v>
      </c>
      <c r="O49" s="14">
        <v>1.2479549901032494</v>
      </c>
      <c r="P49" s="35">
        <f t="shared" si="3"/>
        <v>1.2961369231268127</v>
      </c>
    </row>
    <row r="50" spans="1:16" x14ac:dyDescent="0.3">
      <c r="A50" s="21" t="s">
        <v>72</v>
      </c>
      <c r="B50" s="13">
        <v>195</v>
      </c>
      <c r="C50" s="14">
        <v>0.94855102060864704</v>
      </c>
      <c r="D50" s="15">
        <v>0.37423313472880332</v>
      </c>
      <c r="E50" s="15">
        <v>0.16023805203639199</v>
      </c>
      <c r="F50" s="14">
        <f t="shared" si="1"/>
        <v>0.73900218679799301</v>
      </c>
      <c r="G50" s="15">
        <v>0.14238417665794514</v>
      </c>
      <c r="H50" s="14">
        <f t="shared" si="2"/>
        <v>0.86169374058207704</v>
      </c>
      <c r="I50" s="22">
        <v>0.37023085049826088</v>
      </c>
      <c r="J50" s="15">
        <v>0.31661672142265335</v>
      </c>
      <c r="K50" s="23">
        <v>0.44053297463778535</v>
      </c>
      <c r="L50" s="14">
        <v>1.0378967621167954</v>
      </c>
      <c r="M50" s="14">
        <v>0.89615962935378235</v>
      </c>
      <c r="N50" s="14">
        <v>0.86</v>
      </c>
      <c r="O50" s="14">
        <v>0.85594931215773562</v>
      </c>
      <c r="P50" s="35">
        <f t="shared" si="3"/>
        <v>0.90233988884207805</v>
      </c>
    </row>
    <row r="51" spans="1:16" x14ac:dyDescent="0.3">
      <c r="A51" s="21" t="s">
        <v>73</v>
      </c>
      <c r="B51" s="13">
        <v>117</v>
      </c>
      <c r="C51" s="14">
        <v>1.4810412614330186</v>
      </c>
      <c r="D51" s="15">
        <v>3.90414654543964E-2</v>
      </c>
      <c r="E51" s="15">
        <v>8.8210311004828595E-2</v>
      </c>
      <c r="F51" s="14">
        <f t="shared" si="1"/>
        <v>1.4384883054944442</v>
      </c>
      <c r="G51" s="15">
        <v>5.0762394087172875E-2</v>
      </c>
      <c r="H51" s="14">
        <f t="shared" si="2"/>
        <v>1.5154143667866307</v>
      </c>
      <c r="I51" s="22">
        <v>0.41285828652147732</v>
      </c>
      <c r="J51" s="15">
        <v>0.37646554331157367</v>
      </c>
      <c r="K51" s="23">
        <v>1.1008594570432955</v>
      </c>
      <c r="L51" s="14">
        <v>1.7988074162531253</v>
      </c>
      <c r="M51" s="14">
        <v>1.6547483283987632</v>
      </c>
      <c r="N51" s="14">
        <v>1.51</v>
      </c>
      <c r="O51" s="14">
        <v>1.5092108211557376</v>
      </c>
      <c r="P51" s="35">
        <f t="shared" si="3"/>
        <v>1.5976361865188513</v>
      </c>
    </row>
    <row r="52" spans="1:16" x14ac:dyDescent="0.3">
      <c r="A52" s="21" t="s">
        <v>15</v>
      </c>
      <c r="B52" s="13">
        <v>42</v>
      </c>
      <c r="C52" s="14">
        <v>1.0465065675031995</v>
      </c>
      <c r="D52" s="15">
        <v>0.97195420773696839</v>
      </c>
      <c r="E52" s="15">
        <v>0.13081408177340331</v>
      </c>
      <c r="F52" s="14">
        <f t="shared" si="1"/>
        <v>0.60267024467985908</v>
      </c>
      <c r="G52" s="15">
        <v>8.9510605319406383E-2</v>
      </c>
      <c r="H52" s="14">
        <f t="shared" si="2"/>
        <v>0.66191901652108776</v>
      </c>
      <c r="I52" s="22">
        <v>0.3756837373538075</v>
      </c>
      <c r="J52" s="15">
        <v>0.37822500062766806</v>
      </c>
      <c r="K52" s="23">
        <v>0.8943814104649358</v>
      </c>
      <c r="L52" s="14">
        <v>0.76319273687898015</v>
      </c>
      <c r="M52" s="14">
        <v>0.57053028129548855</v>
      </c>
      <c r="N52" s="14">
        <v>1.52</v>
      </c>
      <c r="O52" s="14">
        <v>1.5093429301939607</v>
      </c>
      <c r="P52" s="35">
        <f t="shared" si="3"/>
        <v>1.0049969929779035</v>
      </c>
    </row>
    <row r="53" spans="1:16" x14ac:dyDescent="0.3">
      <c r="A53" s="21" t="s">
        <v>74</v>
      </c>
      <c r="B53" s="13">
        <v>139</v>
      </c>
      <c r="C53" s="14">
        <v>0.65552309504745199</v>
      </c>
      <c r="D53" s="15">
        <v>0.14843944330148903</v>
      </c>
      <c r="E53" s="15">
        <v>0.17406382862186523</v>
      </c>
      <c r="F53" s="14">
        <f t="shared" si="1"/>
        <v>0.58924877338122761</v>
      </c>
      <c r="G53" s="15">
        <v>3.6652956029601294E-2</v>
      </c>
      <c r="H53" s="14">
        <f t="shared" si="2"/>
        <v>0.61166822182031189</v>
      </c>
      <c r="I53" s="22">
        <v>0.29704038542083933</v>
      </c>
      <c r="J53" s="15">
        <v>0.27335832678053279</v>
      </c>
      <c r="K53" s="23">
        <v>0.28969604039180336</v>
      </c>
      <c r="L53" s="14">
        <v>0.77899157203385638</v>
      </c>
      <c r="M53" s="14">
        <v>0.58483915708390577</v>
      </c>
      <c r="N53" s="14">
        <v>0.81</v>
      </c>
      <c r="O53" s="14">
        <v>0.80881924711274922</v>
      </c>
      <c r="P53" s="35">
        <f t="shared" si="3"/>
        <v>0.71886363961016464</v>
      </c>
    </row>
    <row r="54" spans="1:16" x14ac:dyDescent="0.3">
      <c r="A54" s="21" t="s">
        <v>16</v>
      </c>
      <c r="B54" s="13">
        <v>412</v>
      </c>
      <c r="C54" s="14">
        <v>0.82935386942814415</v>
      </c>
      <c r="D54" s="15">
        <v>0.51413442269010268</v>
      </c>
      <c r="E54" s="15">
        <v>8.0780611717472139E-2</v>
      </c>
      <c r="F54" s="14">
        <f t="shared" si="1"/>
        <v>0.59684653925529896</v>
      </c>
      <c r="G54" s="15">
        <v>8.8523078959828583E-2</v>
      </c>
      <c r="H54" s="14">
        <f t="shared" si="2"/>
        <v>0.65481256351963546</v>
      </c>
      <c r="I54" s="22">
        <v>0.32886822370471497</v>
      </c>
      <c r="J54" s="15">
        <v>0.33021246668383758</v>
      </c>
      <c r="K54" s="23">
        <v>0.9611221713824184</v>
      </c>
      <c r="L54" s="14">
        <v>0.82152577601965482</v>
      </c>
      <c r="M54" s="14">
        <v>0.67153504256779384</v>
      </c>
      <c r="N54" s="14">
        <v>0.77</v>
      </c>
      <c r="O54" s="14">
        <v>0.76342541591719937</v>
      </c>
      <c r="P54" s="35">
        <f t="shared" si="3"/>
        <v>0.73625975960485657</v>
      </c>
    </row>
    <row r="55" spans="1:16" x14ac:dyDescent="0.3">
      <c r="A55" s="21" t="s">
        <v>17</v>
      </c>
      <c r="B55" s="13">
        <v>300</v>
      </c>
      <c r="C55" s="14">
        <v>1.0281190324619993</v>
      </c>
      <c r="D55" s="15">
        <v>7.1429178206633748E-2</v>
      </c>
      <c r="E55" s="15">
        <v>0.1316728734105162</v>
      </c>
      <c r="F55" s="14">
        <f t="shared" si="1"/>
        <v>0.97533221143293769</v>
      </c>
      <c r="G55" s="15">
        <v>6.5471387123773164E-2</v>
      </c>
      <c r="H55" s="14">
        <f t="shared" si="2"/>
        <v>1.0436622249918368</v>
      </c>
      <c r="I55" s="22">
        <v>0.35297197050838092</v>
      </c>
      <c r="J55" s="15">
        <v>0.3112177251485157</v>
      </c>
      <c r="K55" s="23">
        <v>0.2103240792815379</v>
      </c>
      <c r="L55" s="14">
        <v>0.98014143089808414</v>
      </c>
      <c r="M55" s="14">
        <v>1.0428620318814188</v>
      </c>
      <c r="N55" s="14">
        <v>1.1200000000000001</v>
      </c>
      <c r="O55" s="14">
        <v>1.1208967387008009</v>
      </c>
      <c r="P55" s="35">
        <f t="shared" si="3"/>
        <v>1.0615124852944282</v>
      </c>
    </row>
    <row r="56" spans="1:16" x14ac:dyDescent="0.3">
      <c r="A56" s="21" t="s">
        <v>18</v>
      </c>
      <c r="B56" s="13">
        <v>90</v>
      </c>
      <c r="C56" s="14">
        <v>1.5436031819264355</v>
      </c>
      <c r="D56" s="15">
        <v>0.12302782608612328</v>
      </c>
      <c r="E56" s="15">
        <v>0.18357002119216986</v>
      </c>
      <c r="F56" s="14">
        <f t="shared" si="1"/>
        <v>1.4119808879550151</v>
      </c>
      <c r="G56" s="15">
        <v>0.11902470736074093</v>
      </c>
      <c r="H56" s="14">
        <f t="shared" si="2"/>
        <v>1.6027474320249655</v>
      </c>
      <c r="I56" s="22">
        <v>0.39198810732424016</v>
      </c>
      <c r="J56" s="15">
        <v>0.36074095541306056</v>
      </c>
      <c r="K56" s="23">
        <v>0.18453741128488249</v>
      </c>
      <c r="L56" s="14">
        <v>1.1870365912131486</v>
      </c>
      <c r="M56" s="14">
        <v>1.0954195871885255</v>
      </c>
      <c r="N56" s="14">
        <v>1.41</v>
      </c>
      <c r="O56" s="14">
        <v>1.4096397408900823</v>
      </c>
      <c r="P56" s="35">
        <f t="shared" si="3"/>
        <v>1.3409686702633443</v>
      </c>
    </row>
    <row r="57" spans="1:16" x14ac:dyDescent="0.3">
      <c r="A57" s="21" t="s">
        <v>75</v>
      </c>
      <c r="B57" s="13">
        <v>137</v>
      </c>
      <c r="C57" s="14">
        <v>0.53585243689859008</v>
      </c>
      <c r="D57" s="15">
        <v>0.42687495497015882</v>
      </c>
      <c r="E57" s="15">
        <v>0.1475428196782986</v>
      </c>
      <c r="F57" s="14">
        <f t="shared" si="1"/>
        <v>0.40489267372738502</v>
      </c>
      <c r="G57" s="15">
        <v>0.21623142366936454</v>
      </c>
      <c r="H57" s="14">
        <f t="shared" si="2"/>
        <v>0.51659722774670114</v>
      </c>
      <c r="I57" s="22">
        <v>0.25419556220121853</v>
      </c>
      <c r="J57" s="15">
        <v>0.2354322819982754</v>
      </c>
      <c r="K57" s="23">
        <v>0.21886911827162767</v>
      </c>
      <c r="L57" s="14">
        <v>0.46514358254990296</v>
      </c>
      <c r="M57" s="14">
        <v>0.46613178157544688</v>
      </c>
      <c r="N57" s="14">
        <v>0.7</v>
      </c>
      <c r="O57" s="14">
        <v>0.69673094631976062</v>
      </c>
      <c r="P57" s="35">
        <f t="shared" si="3"/>
        <v>0.56892070763836222</v>
      </c>
    </row>
    <row r="58" spans="1:16" x14ac:dyDescent="0.3">
      <c r="A58" s="21" t="s">
        <v>19</v>
      </c>
      <c r="B58" s="13">
        <v>85</v>
      </c>
      <c r="C58" s="14">
        <v>0.86178048993492606</v>
      </c>
      <c r="D58" s="15">
        <v>0.7000802695125391</v>
      </c>
      <c r="E58" s="15">
        <v>0.13602222376483256</v>
      </c>
      <c r="F58" s="14">
        <f t="shared" si="1"/>
        <v>0.56308930581439642</v>
      </c>
      <c r="G58" s="15">
        <v>0.13792938785101524</v>
      </c>
      <c r="H58" s="14">
        <f t="shared" si="2"/>
        <v>0.65318234710578704</v>
      </c>
      <c r="I58" s="22">
        <v>0.2804278077006454</v>
      </c>
      <c r="J58" s="15">
        <v>0.24015669603893219</v>
      </c>
      <c r="K58" s="23">
        <v>0.40213653412682931</v>
      </c>
      <c r="L58" s="14">
        <v>0.71966816819512436</v>
      </c>
      <c r="M58" s="14">
        <v>0.7260097725224578</v>
      </c>
      <c r="N58" s="14">
        <v>0.77</v>
      </c>
      <c r="O58" s="14">
        <v>0.75849930409796407</v>
      </c>
      <c r="P58" s="35">
        <f t="shared" si="3"/>
        <v>0.72547191838426672</v>
      </c>
    </row>
    <row r="59" spans="1:16" x14ac:dyDescent="0.3">
      <c r="A59" s="21" t="s">
        <v>20</v>
      </c>
      <c r="B59" s="13">
        <v>152</v>
      </c>
      <c r="C59" s="14">
        <v>0.68556386110295342</v>
      </c>
      <c r="D59" s="15">
        <v>0.2738038117462045</v>
      </c>
      <c r="E59" s="15">
        <v>0.16706088790196472</v>
      </c>
      <c r="F59" s="14">
        <f t="shared" si="1"/>
        <v>0.56777301874068531</v>
      </c>
      <c r="G59" s="15">
        <v>8.8781635562328001E-2</v>
      </c>
      <c r="H59" s="14">
        <f t="shared" si="2"/>
        <v>0.62309215979318799</v>
      </c>
      <c r="I59" s="22">
        <v>0.29425641749011489</v>
      </c>
      <c r="J59" s="15">
        <v>0.27150598567020029</v>
      </c>
      <c r="K59" s="23">
        <v>0.13923185065310767</v>
      </c>
      <c r="L59" s="14">
        <v>0.43721352407455022</v>
      </c>
      <c r="M59" s="14">
        <v>0.42990445961725476</v>
      </c>
      <c r="N59" s="14">
        <v>0.81</v>
      </c>
      <c r="O59" s="14">
        <v>0.80732041968369195</v>
      </c>
      <c r="P59" s="35">
        <f t="shared" si="3"/>
        <v>0.62150611263373701</v>
      </c>
    </row>
    <row r="60" spans="1:16" x14ac:dyDescent="0.3">
      <c r="A60" s="21" t="s">
        <v>76</v>
      </c>
      <c r="B60" s="13">
        <v>483</v>
      </c>
      <c r="C60" s="14">
        <v>0.81195184680567656</v>
      </c>
      <c r="D60" s="15">
        <v>2.5684049578595571</v>
      </c>
      <c r="E60" s="15">
        <v>7.8656673782221839E-2</v>
      </c>
      <c r="F60" s="14">
        <f t="shared" si="1"/>
        <v>0.27560409984967932</v>
      </c>
      <c r="G60" s="15">
        <v>2.277755748691862E-2</v>
      </c>
      <c r="H60" s="14">
        <f t="shared" si="2"/>
        <v>0.28202800903847441</v>
      </c>
      <c r="I60" s="22">
        <v>0.27902480882187247</v>
      </c>
      <c r="J60" s="15">
        <v>0.31469130952208602</v>
      </c>
      <c r="K60" s="23">
        <v>0.59175960968321917</v>
      </c>
      <c r="L60" s="14">
        <v>0.21066342203726945</v>
      </c>
      <c r="M60" s="14">
        <v>0.17169630440189287</v>
      </c>
      <c r="N60" s="14">
        <v>0.37</v>
      </c>
      <c r="O60" s="14">
        <v>0.35927733372341275</v>
      </c>
      <c r="P60" s="35">
        <f t="shared" si="3"/>
        <v>0.27873301384020988</v>
      </c>
    </row>
    <row r="61" spans="1:16" x14ac:dyDescent="0.3">
      <c r="A61" s="21" t="s">
        <v>21</v>
      </c>
      <c r="B61" s="13">
        <v>865</v>
      </c>
      <c r="C61" s="14">
        <v>1.051815636189688</v>
      </c>
      <c r="D61" s="15">
        <v>0.13114296308862758</v>
      </c>
      <c r="E61" s="15">
        <v>0.13661240258268911</v>
      </c>
      <c r="F61" s="14">
        <f t="shared" si="1"/>
        <v>0.95674657694653731</v>
      </c>
      <c r="G61" s="15">
        <v>9.6442741561673526E-2</v>
      </c>
      <c r="H61" s="14">
        <f t="shared" si="2"/>
        <v>1.0588665721087132</v>
      </c>
      <c r="I61" s="22">
        <v>0.34282891688165062</v>
      </c>
      <c r="J61" s="15">
        <v>0.33409717939066341</v>
      </c>
      <c r="K61" s="23">
        <v>0.3846516314064683</v>
      </c>
      <c r="L61" s="14">
        <v>1.1388283323932091</v>
      </c>
      <c r="M61" s="14">
        <v>1.145149444785954</v>
      </c>
      <c r="N61" s="14">
        <v>1.08</v>
      </c>
      <c r="O61" s="14">
        <v>1.0809865544325332</v>
      </c>
      <c r="P61" s="35">
        <f t="shared" si="3"/>
        <v>1.1007661807440818</v>
      </c>
    </row>
    <row r="62" spans="1:16" x14ac:dyDescent="0.3">
      <c r="A62" s="21" t="s">
        <v>77</v>
      </c>
      <c r="B62" s="13">
        <v>326</v>
      </c>
      <c r="C62" s="14">
        <v>1.3083923947892326</v>
      </c>
      <c r="D62" s="15">
        <v>0.33925998418113207</v>
      </c>
      <c r="E62" s="15">
        <v>0.14138488440583954</v>
      </c>
      <c r="F62" s="14">
        <f t="shared" si="1"/>
        <v>1.0408375220310089</v>
      </c>
      <c r="G62" s="15">
        <v>0.1173782299701604</v>
      </c>
      <c r="H62" s="14">
        <f t="shared" si="2"/>
        <v>1.1792565710177536</v>
      </c>
      <c r="I62" s="22">
        <v>0.37152008007530013</v>
      </c>
      <c r="J62" s="15">
        <v>0.38226922760637694</v>
      </c>
      <c r="K62" s="23">
        <v>0.58713713077727014</v>
      </c>
      <c r="L62" s="14">
        <v>1.1004390565744944</v>
      </c>
      <c r="M62" s="14">
        <v>0.97611256541589764</v>
      </c>
      <c r="N62" s="14">
        <v>1.19</v>
      </c>
      <c r="O62" s="14">
        <v>1.1813119842278208</v>
      </c>
      <c r="P62" s="35">
        <f t="shared" si="3"/>
        <v>1.1254240354471934</v>
      </c>
    </row>
    <row r="63" spans="1:16" x14ac:dyDescent="0.3">
      <c r="A63" s="21" t="s">
        <v>78</v>
      </c>
      <c r="B63" s="13">
        <v>73</v>
      </c>
      <c r="C63" s="14">
        <v>0.96666536394553837</v>
      </c>
      <c r="D63" s="15">
        <v>0.12903282608018982</v>
      </c>
      <c r="E63" s="15">
        <v>0.14748859256143251</v>
      </c>
      <c r="F63" s="14">
        <f t="shared" si="1"/>
        <v>0.88057331986749365</v>
      </c>
      <c r="G63" s="15">
        <v>0.11409925921463278</v>
      </c>
      <c r="H63" s="14">
        <f t="shared" si="2"/>
        <v>0.99398643586960922</v>
      </c>
      <c r="I63" s="22">
        <v>0.37316703571592058</v>
      </c>
      <c r="J63" s="15">
        <v>0.35588924261303295</v>
      </c>
      <c r="K63" s="23">
        <v>0.25198434223158123</v>
      </c>
      <c r="L63" s="14">
        <v>0.79733835479989634</v>
      </c>
      <c r="M63" s="14">
        <v>0.84098691851466745</v>
      </c>
      <c r="N63" s="14">
        <v>1.0900000000000001</v>
      </c>
      <c r="O63" s="14">
        <v>1.0841974973505566</v>
      </c>
      <c r="P63" s="35">
        <f t="shared" si="3"/>
        <v>0.96130184130694596</v>
      </c>
    </row>
    <row r="64" spans="1:16" x14ac:dyDescent="0.3">
      <c r="A64" s="21" t="s">
        <v>79</v>
      </c>
      <c r="B64" s="13">
        <v>15</v>
      </c>
      <c r="C64" s="14">
        <v>0.96540474698126066</v>
      </c>
      <c r="D64" s="15">
        <v>0.14643573410201066</v>
      </c>
      <c r="E64" s="15">
        <v>0.22584917538709456</v>
      </c>
      <c r="F64" s="14">
        <f t="shared" si="1"/>
        <v>0.86898686881486498</v>
      </c>
      <c r="G64" s="15">
        <v>5.809317710003177E-2</v>
      </c>
      <c r="H64" s="14">
        <f t="shared" si="2"/>
        <v>0.9225826246161003</v>
      </c>
      <c r="I64" s="22">
        <v>0.26131283952375745</v>
      </c>
      <c r="J64" s="15">
        <v>0.24147733081903186</v>
      </c>
      <c r="K64" s="23">
        <v>0.64988165264630926</v>
      </c>
      <c r="L64" s="14">
        <v>0.95640966034468211</v>
      </c>
      <c r="M64" s="14">
        <v>1.1078244459864743</v>
      </c>
      <c r="N64" s="14">
        <v>1.04</v>
      </c>
      <c r="O64" s="14">
        <v>1.0318608512323721</v>
      </c>
      <c r="P64" s="35">
        <f t="shared" si="3"/>
        <v>1.0117355164359256</v>
      </c>
    </row>
    <row r="65" spans="1:16" x14ac:dyDescent="0.3">
      <c r="A65" s="21" t="s">
        <v>80</v>
      </c>
      <c r="B65" s="13">
        <v>107</v>
      </c>
      <c r="C65" s="14">
        <v>1.4168088845373268</v>
      </c>
      <c r="D65" s="15">
        <v>0.40111390043724243</v>
      </c>
      <c r="E65" s="15">
        <v>0.14459820049356759</v>
      </c>
      <c r="F65" s="14">
        <f t="shared" si="1"/>
        <v>1.0865732066988589</v>
      </c>
      <c r="G65" s="15">
        <v>0.15924759764163809</v>
      </c>
      <c r="H65" s="14">
        <f t="shared" si="2"/>
        <v>1.2923819232046849</v>
      </c>
      <c r="I65" s="22">
        <v>0.3750595877500692</v>
      </c>
      <c r="J65" s="15">
        <v>0.39202778173302405</v>
      </c>
      <c r="K65" s="23">
        <v>0.48038831774241131</v>
      </c>
      <c r="L65" s="14">
        <v>1.3165834914996861</v>
      </c>
      <c r="M65" s="14">
        <v>1.1433745989980975</v>
      </c>
      <c r="N65" s="14">
        <v>1.5</v>
      </c>
      <c r="O65" s="14">
        <v>1.4926884022537461</v>
      </c>
      <c r="P65" s="35">
        <f t="shared" si="3"/>
        <v>1.3490056831912429</v>
      </c>
    </row>
    <row r="66" spans="1:16" x14ac:dyDescent="0.3">
      <c r="A66" s="21" t="s">
        <v>22</v>
      </c>
      <c r="B66" s="13">
        <v>105</v>
      </c>
      <c r="C66" s="14">
        <v>0.97851126527577215</v>
      </c>
      <c r="D66" s="15">
        <v>0.68092716943152543</v>
      </c>
      <c r="E66" s="15">
        <v>0.13116902353987997</v>
      </c>
      <c r="F66" s="14">
        <f t="shared" si="1"/>
        <v>0.64548215825934985</v>
      </c>
      <c r="G66" s="15">
        <v>0.11009284546975837</v>
      </c>
      <c r="H66" s="14">
        <f t="shared" si="2"/>
        <v>0.7253365196283682</v>
      </c>
      <c r="I66" s="22">
        <v>0.33454307114818455</v>
      </c>
      <c r="J66" s="15">
        <v>0.30273098506901086</v>
      </c>
      <c r="K66" s="23">
        <v>0.20488051794469408</v>
      </c>
      <c r="L66" s="14">
        <v>0.85587439097193951</v>
      </c>
      <c r="M66" s="14">
        <v>0.89421046751779443</v>
      </c>
      <c r="N66" s="14">
        <v>0.83</v>
      </c>
      <c r="O66" s="14">
        <v>0.82179672867284081</v>
      </c>
      <c r="P66" s="35">
        <f t="shared" si="3"/>
        <v>0.82544362135818861</v>
      </c>
    </row>
    <row r="67" spans="1:16" x14ac:dyDescent="0.3">
      <c r="A67" s="21" t="s">
        <v>23</v>
      </c>
      <c r="B67" s="13">
        <v>229</v>
      </c>
      <c r="C67" s="14">
        <v>1.0173038569205575</v>
      </c>
      <c r="D67" s="15">
        <v>0.54085855788383008</v>
      </c>
      <c r="E67" s="15">
        <v>0.14711807023651252</v>
      </c>
      <c r="F67" s="14">
        <f t="shared" si="1"/>
        <v>0.72159008530008018</v>
      </c>
      <c r="G67" s="15">
        <v>7.3550365321776071E-2</v>
      </c>
      <c r="H67" s="14">
        <f t="shared" si="2"/>
        <v>0.7788767551845428</v>
      </c>
      <c r="I67" s="22">
        <v>0.3404887208702736</v>
      </c>
      <c r="J67" s="15">
        <v>0.33060401531280581</v>
      </c>
      <c r="K67" s="23">
        <v>0.48708169583203087</v>
      </c>
      <c r="L67" s="14">
        <v>1.0971353487780344</v>
      </c>
      <c r="M67" s="14">
        <v>0.98368025079622645</v>
      </c>
      <c r="N67" s="14">
        <v>1.05</v>
      </c>
      <c r="O67" s="14">
        <v>1.0375182678230574</v>
      </c>
      <c r="P67" s="35">
        <f t="shared" si="3"/>
        <v>0.98944212451637215</v>
      </c>
    </row>
    <row r="68" spans="1:16" x14ac:dyDescent="0.3">
      <c r="A68" s="21" t="s">
        <v>24</v>
      </c>
      <c r="B68" s="13">
        <v>305</v>
      </c>
      <c r="C68" s="14">
        <v>0.83254069266822994</v>
      </c>
      <c r="D68" s="15">
        <v>0.31068030749184966</v>
      </c>
      <c r="E68" s="15">
        <v>0.15111722739752495</v>
      </c>
      <c r="F68" s="14">
        <f t="shared" si="1"/>
        <v>0.67390240311821603</v>
      </c>
      <c r="G68" s="15">
        <v>8.7396005367265689E-2</v>
      </c>
      <c r="H68" s="14">
        <f t="shared" si="2"/>
        <v>0.73843902402533235</v>
      </c>
      <c r="I68" s="22">
        <v>0.33903711410175458</v>
      </c>
      <c r="J68" s="15">
        <v>0.31498270028771491</v>
      </c>
      <c r="K68" s="23">
        <v>0.22142117390631458</v>
      </c>
      <c r="L68" s="14">
        <v>0.67383252529941506</v>
      </c>
      <c r="M68" s="14">
        <v>0.65082386241226253</v>
      </c>
      <c r="N68" s="14">
        <v>0.9</v>
      </c>
      <c r="O68" s="14">
        <v>0.89532699932002879</v>
      </c>
      <c r="P68" s="35">
        <f t="shared" si="3"/>
        <v>0.77168448221140773</v>
      </c>
    </row>
    <row r="69" spans="1:16" x14ac:dyDescent="0.3">
      <c r="A69" s="21" t="s">
        <v>25</v>
      </c>
      <c r="B69" s="13">
        <v>188</v>
      </c>
      <c r="C69" s="14">
        <v>0.99980011371738398</v>
      </c>
      <c r="D69" s="15">
        <v>0.83682460446126683</v>
      </c>
      <c r="E69" s="15">
        <v>0.14361765371409599</v>
      </c>
      <c r="F69" s="14">
        <f t="shared" si="1"/>
        <v>0.61184955773038019</v>
      </c>
      <c r="G69" s="15">
        <v>9.7855873603821392E-2</v>
      </c>
      <c r="H69" s="14">
        <f t="shared" si="2"/>
        <v>0.67821708286740545</v>
      </c>
      <c r="I69" s="22">
        <v>0.3420800078554268</v>
      </c>
      <c r="J69" s="15">
        <v>0.31210196428159737</v>
      </c>
      <c r="K69" s="23">
        <v>0.42280527470186258</v>
      </c>
      <c r="L69" s="14">
        <v>0.68529487141712442</v>
      </c>
      <c r="M69" s="14">
        <v>0.6357069571325199</v>
      </c>
      <c r="N69" s="14">
        <v>0.86</v>
      </c>
      <c r="O69" s="14">
        <v>0.85534753376989447</v>
      </c>
      <c r="P69" s="35">
        <f t="shared" si="3"/>
        <v>0.74291328903738885</v>
      </c>
    </row>
    <row r="70" spans="1:16" x14ac:dyDescent="0.3">
      <c r="A70" s="21" t="s">
        <v>26</v>
      </c>
      <c r="B70" s="13">
        <v>317</v>
      </c>
      <c r="C70" s="14">
        <v>0.74632184832970971</v>
      </c>
      <c r="D70" s="15">
        <v>1.0481677885671468</v>
      </c>
      <c r="E70" s="15">
        <v>0.14435960901723929</v>
      </c>
      <c r="F70" s="14">
        <f t="shared" si="1"/>
        <v>0.4159643334744807</v>
      </c>
      <c r="G70" s="15">
        <v>6.3448265067581874E-2</v>
      </c>
      <c r="H70" s="14">
        <f t="shared" si="2"/>
        <v>0.44414453356866268</v>
      </c>
      <c r="I70" s="22">
        <v>0.27679989602373661</v>
      </c>
      <c r="J70" s="15">
        <v>0.27204096347381573</v>
      </c>
      <c r="K70" s="23">
        <v>0.1557536528302699</v>
      </c>
      <c r="L70" s="14">
        <v>0.5153927962038054</v>
      </c>
      <c r="M70" s="14">
        <v>0.52239083249142748</v>
      </c>
      <c r="N70" s="14">
        <v>0.55000000000000004</v>
      </c>
      <c r="O70" s="14">
        <v>0.54616814802645808</v>
      </c>
      <c r="P70" s="35">
        <f t="shared" si="3"/>
        <v>0.51561926205807063</v>
      </c>
    </row>
    <row r="71" spans="1:16" x14ac:dyDescent="0.3">
      <c r="A71" s="21" t="s">
        <v>27</v>
      </c>
      <c r="B71" s="13">
        <v>71</v>
      </c>
      <c r="C71" s="14">
        <v>1.4079565277654003</v>
      </c>
      <c r="D71" s="15">
        <v>0.26588459156038446</v>
      </c>
      <c r="E71" s="15">
        <v>0.1257869388108889</v>
      </c>
      <c r="F71" s="14">
        <f t="shared" si="1"/>
        <v>1.1718705932560802</v>
      </c>
      <c r="G71" s="15">
        <v>9.4477029486715963E-2</v>
      </c>
      <c r="H71" s="14">
        <f t="shared" si="2"/>
        <v>1.2941367932299062</v>
      </c>
      <c r="I71" s="22">
        <v>0.41821863180268121</v>
      </c>
      <c r="J71" s="15">
        <v>0.47700558712134877</v>
      </c>
      <c r="K71" s="23">
        <v>0.79953138098572152</v>
      </c>
      <c r="L71" s="14">
        <v>1.2087120642010865</v>
      </c>
      <c r="M71" s="14">
        <v>0.96794007715607366</v>
      </c>
      <c r="N71" s="14">
        <v>1.27</v>
      </c>
      <c r="O71" s="14">
        <v>1.2625575183453888</v>
      </c>
      <c r="P71" s="35">
        <f t="shared" si="3"/>
        <v>1.2006692905864909</v>
      </c>
    </row>
    <row r="72" spans="1:16" x14ac:dyDescent="0.3">
      <c r="A72" s="21" t="s">
        <v>106</v>
      </c>
      <c r="B72" s="13">
        <v>171</v>
      </c>
      <c r="C72" s="14">
        <v>0.93308664599416113</v>
      </c>
      <c r="D72" s="15">
        <v>0.10120099471571326</v>
      </c>
      <c r="E72" s="15">
        <v>0.11769356384230889</v>
      </c>
      <c r="F72" s="14">
        <f t="shared" si="1"/>
        <v>0.86663321642208802</v>
      </c>
      <c r="G72" s="15">
        <v>0.21839292787615491</v>
      </c>
      <c r="H72" s="14">
        <f t="shared" si="2"/>
        <v>1.1087837448389548</v>
      </c>
      <c r="I72" s="22">
        <v>0.34817865691210226</v>
      </c>
      <c r="J72" s="15">
        <v>0.34380203368395396</v>
      </c>
      <c r="K72" s="23">
        <v>0.10419461655283666</v>
      </c>
      <c r="L72" s="14">
        <v>1.1427725284557244</v>
      </c>
      <c r="M72" s="14">
        <v>1.1194106512873163</v>
      </c>
      <c r="N72" s="14">
        <v>0.93</v>
      </c>
      <c r="O72" s="14">
        <v>0.92356015971097793</v>
      </c>
      <c r="P72" s="35">
        <f t="shared" si="3"/>
        <v>1.0449054168585947</v>
      </c>
    </row>
    <row r="73" spans="1:16" x14ac:dyDescent="0.3">
      <c r="A73" s="21" t="s">
        <v>28</v>
      </c>
      <c r="B73" s="13">
        <v>261</v>
      </c>
      <c r="C73" s="14">
        <v>0.60149914329672927</v>
      </c>
      <c r="D73" s="15">
        <v>0.68410288373128658</v>
      </c>
      <c r="E73" s="15">
        <v>3.3397191997486503E-2</v>
      </c>
      <c r="F73" s="14">
        <f t="shared" si="1"/>
        <v>0.39615452374349802</v>
      </c>
      <c r="G73" s="15">
        <v>2.4962021438849787E-2</v>
      </c>
      <c r="H73" s="14">
        <f t="shared" si="2"/>
        <v>0.40629650583262167</v>
      </c>
      <c r="I73" s="22">
        <v>0.18373029316569145</v>
      </c>
      <c r="J73" s="15">
        <v>0.14997321534297839</v>
      </c>
      <c r="K73" s="23">
        <v>0.2491764915853496</v>
      </c>
      <c r="L73" s="14">
        <v>0.32836421410530353</v>
      </c>
      <c r="M73" s="14">
        <v>0.30527958513365933</v>
      </c>
      <c r="N73" s="14">
        <v>0.68</v>
      </c>
      <c r="O73" s="14">
        <v>0.67077355593431287</v>
      </c>
      <c r="P73" s="35">
        <f t="shared" si="3"/>
        <v>0.47814277220117951</v>
      </c>
    </row>
    <row r="74" spans="1:16" x14ac:dyDescent="0.3">
      <c r="A74" s="21" t="s">
        <v>81</v>
      </c>
      <c r="B74" s="13">
        <v>757</v>
      </c>
      <c r="C74" s="14">
        <v>1.0331333398588005</v>
      </c>
      <c r="D74" s="15">
        <v>2.0856589357128206</v>
      </c>
      <c r="E74" s="15">
        <v>0.16286468612075888</v>
      </c>
      <c r="F74" s="14">
        <f t="shared" si="1"/>
        <v>0.40039213585335609</v>
      </c>
      <c r="G74" s="15">
        <v>0.19848118441145934</v>
      </c>
      <c r="H74" s="14">
        <f t="shared" si="2"/>
        <v>0.49954178001343041</v>
      </c>
      <c r="I74" s="22">
        <v>0.36028293849166088</v>
      </c>
      <c r="J74" s="15">
        <v>0.32868449684842099</v>
      </c>
      <c r="K74" s="23">
        <v>0.38935816802283052</v>
      </c>
      <c r="L74" s="14">
        <v>0.68581132541152245</v>
      </c>
      <c r="M74" s="14">
        <v>0.65007073340548127</v>
      </c>
      <c r="N74" s="14">
        <v>0.52</v>
      </c>
      <c r="O74" s="14">
        <v>0.5068546867434649</v>
      </c>
      <c r="P74" s="35">
        <f t="shared" si="3"/>
        <v>0.57245570511477983</v>
      </c>
    </row>
    <row r="75" spans="1:16" x14ac:dyDescent="0.3">
      <c r="A75" s="21" t="s">
        <v>82</v>
      </c>
      <c r="B75" s="13">
        <v>220</v>
      </c>
      <c r="C75" s="14">
        <v>0.95446195498648101</v>
      </c>
      <c r="D75" s="15">
        <v>1.0506878889844766</v>
      </c>
      <c r="E75" s="15">
        <v>0.13904081848989369</v>
      </c>
      <c r="F75" s="14">
        <f t="shared" si="1"/>
        <v>0.53140618735197587</v>
      </c>
      <c r="G75" s="15">
        <v>0.11008997710574017</v>
      </c>
      <c r="H75" s="14">
        <f t="shared" si="2"/>
        <v>0.59714597395327706</v>
      </c>
      <c r="I75" s="22">
        <v>0.30496747404520802</v>
      </c>
      <c r="J75" s="15">
        <v>0.28030165318071015</v>
      </c>
      <c r="K75" s="23">
        <v>0.16713652360698938</v>
      </c>
      <c r="L75" s="14">
        <v>0.79481046712233994</v>
      </c>
      <c r="M75" s="14">
        <v>0.73776213662864198</v>
      </c>
      <c r="N75" s="14">
        <v>0.65</v>
      </c>
      <c r="O75" s="14">
        <v>0.64412660158395718</v>
      </c>
      <c r="P75" s="35">
        <f t="shared" ref="P75:P106" si="4">AVERAGE(H75,L75:O75)</f>
        <v>0.68476903585764326</v>
      </c>
    </row>
    <row r="76" spans="1:16" x14ac:dyDescent="0.3">
      <c r="A76" s="21" t="s">
        <v>83</v>
      </c>
      <c r="B76" s="13">
        <v>352</v>
      </c>
      <c r="C76" s="14">
        <v>0.91753269726435371</v>
      </c>
      <c r="D76" s="15">
        <v>0.6452843683456877</v>
      </c>
      <c r="E76" s="15">
        <v>0.14252032405010087</v>
      </c>
      <c r="F76" s="14">
        <f t="shared" ref="F76:F106" si="5">IF($F$8="Effective",C76/(1+(1-E76)*D76),C76/(1+(1-$F$9)*D76))</f>
        <v>0.61623547501211573</v>
      </c>
      <c r="G76" s="15">
        <v>8.8027612080625497E-2</v>
      </c>
      <c r="H76" s="14">
        <f t="shared" ref="H76:H106" si="6">F76/(1-G76)</f>
        <v>0.6757172510650572</v>
      </c>
      <c r="I76" s="22">
        <v>0.34347590785744303</v>
      </c>
      <c r="J76" s="15">
        <v>0.31268594754254148</v>
      </c>
      <c r="K76" s="23">
        <v>0.13428473058123711</v>
      </c>
      <c r="L76" s="14">
        <v>0.62524271618054317</v>
      </c>
      <c r="M76" s="14">
        <v>0.59064478731029668</v>
      </c>
      <c r="N76" s="14">
        <v>0.76</v>
      </c>
      <c r="O76" s="14">
        <v>0.75131690795083672</v>
      </c>
      <c r="P76" s="35">
        <f t="shared" si="4"/>
        <v>0.68058433250134676</v>
      </c>
    </row>
    <row r="77" spans="1:16" x14ac:dyDescent="0.3">
      <c r="A77" s="21" t="s">
        <v>29</v>
      </c>
      <c r="B77" s="13">
        <v>139</v>
      </c>
      <c r="C77" s="14">
        <v>1.0484816373807053</v>
      </c>
      <c r="D77" s="15">
        <v>0.53600686213564686</v>
      </c>
      <c r="E77" s="15">
        <v>0.11785625584198936</v>
      </c>
      <c r="F77" s="14">
        <f t="shared" si="5"/>
        <v>0.74564929859957363</v>
      </c>
      <c r="G77" s="15">
        <v>0.15135384687147899</v>
      </c>
      <c r="H77" s="14">
        <f t="shared" si="6"/>
        <v>0.87863392280840369</v>
      </c>
      <c r="I77" s="22">
        <v>0.3556697714088134</v>
      </c>
      <c r="J77" s="15">
        <v>0.32332856301847296</v>
      </c>
      <c r="K77" s="23">
        <v>0.28443210229692889</v>
      </c>
      <c r="L77" s="14">
        <v>0.82067029198429731</v>
      </c>
      <c r="M77" s="14">
        <v>0.92025099800566557</v>
      </c>
      <c r="N77" s="14">
        <v>0.88</v>
      </c>
      <c r="O77" s="14">
        <v>0.87207677517439164</v>
      </c>
      <c r="P77" s="35">
        <f t="shared" si="4"/>
        <v>0.87432639759455166</v>
      </c>
    </row>
    <row r="78" spans="1:16" x14ac:dyDescent="0.3">
      <c r="A78" s="21" t="s">
        <v>30</v>
      </c>
      <c r="B78" s="13">
        <v>29</v>
      </c>
      <c r="C78" s="14">
        <v>1.1812752073495445</v>
      </c>
      <c r="D78" s="15">
        <v>0.60633013836303162</v>
      </c>
      <c r="E78" s="15">
        <v>0.10019221985514924</v>
      </c>
      <c r="F78" s="14">
        <f t="shared" si="5"/>
        <v>0.80941618251611502</v>
      </c>
      <c r="G78" s="15">
        <v>0.22683896097128603</v>
      </c>
      <c r="H78" s="14">
        <f t="shared" si="6"/>
        <v>1.0468920983563097</v>
      </c>
      <c r="I78" s="22">
        <v>0.28748585873479676</v>
      </c>
      <c r="J78" s="15">
        <v>0.30168891850512075</v>
      </c>
      <c r="K78" s="23">
        <v>0.38444987188941665</v>
      </c>
      <c r="L78" s="14">
        <v>0.96012476238345523</v>
      </c>
      <c r="M78" s="14">
        <v>0.95961412345931141</v>
      </c>
      <c r="N78" s="14">
        <v>1.52</v>
      </c>
      <c r="O78" s="14">
        <v>1.5148865175247193</v>
      </c>
      <c r="P78" s="35">
        <f t="shared" si="4"/>
        <v>1.2003035003447589</v>
      </c>
    </row>
    <row r="79" spans="1:16" x14ac:dyDescent="0.3">
      <c r="A79" s="21" t="s">
        <v>84</v>
      </c>
      <c r="B79" s="13">
        <v>141</v>
      </c>
      <c r="C79" s="14">
        <v>1.0333952254729406</v>
      </c>
      <c r="D79" s="15">
        <v>0.19775369592221087</v>
      </c>
      <c r="E79" s="15">
        <v>0.11102325280388246</v>
      </c>
      <c r="F79" s="14">
        <f t="shared" si="5"/>
        <v>0.89873116698308309</v>
      </c>
      <c r="G79" s="15">
        <v>6.2463346126550801E-2</v>
      </c>
      <c r="H79" s="14">
        <f t="shared" si="6"/>
        <v>0.95860909892958257</v>
      </c>
      <c r="I79" s="22">
        <v>0.36337091762899015</v>
      </c>
      <c r="J79" s="15">
        <v>0.35409246796513022</v>
      </c>
      <c r="K79" s="23">
        <v>0.42810341260082629</v>
      </c>
      <c r="L79" s="14">
        <v>1.0138249725758077</v>
      </c>
      <c r="M79" s="14">
        <v>0.88141622521532692</v>
      </c>
      <c r="N79" s="14">
        <v>0.98</v>
      </c>
      <c r="O79" s="14">
        <v>0.97663190127840482</v>
      </c>
      <c r="P79" s="35">
        <f t="shared" si="4"/>
        <v>0.96209643959982449</v>
      </c>
    </row>
    <row r="80" spans="1:16" x14ac:dyDescent="0.3">
      <c r="A80" s="21" t="s">
        <v>85</v>
      </c>
      <c r="B80" s="13">
        <v>103</v>
      </c>
      <c r="C80" s="14">
        <v>0.8594583553657803</v>
      </c>
      <c r="D80" s="15">
        <v>0.63702222103347361</v>
      </c>
      <c r="E80" s="15">
        <v>0.18570902850067522</v>
      </c>
      <c r="F80" s="14">
        <f t="shared" si="5"/>
        <v>0.57966867108160369</v>
      </c>
      <c r="G80" s="15">
        <v>9.537646255318466E-2</v>
      </c>
      <c r="H80" s="14">
        <f t="shared" si="6"/>
        <v>0.64078442256504253</v>
      </c>
      <c r="I80" s="22">
        <v>0.32043732885842863</v>
      </c>
      <c r="J80" s="15">
        <v>0.30953150860944056</v>
      </c>
      <c r="K80" s="23">
        <v>0.31525153207068207</v>
      </c>
      <c r="L80" s="14">
        <v>0.71787848763383721</v>
      </c>
      <c r="M80" s="14">
        <v>0.72226928182496652</v>
      </c>
      <c r="N80" s="14">
        <v>0.77</v>
      </c>
      <c r="O80" s="14">
        <v>0.76641924757043733</v>
      </c>
      <c r="P80" s="35">
        <f t="shared" si="4"/>
        <v>0.72347028791885681</v>
      </c>
    </row>
    <row r="81" spans="1:16" x14ac:dyDescent="0.3">
      <c r="A81" s="21" t="s">
        <v>86</v>
      </c>
      <c r="B81" s="13">
        <v>36</v>
      </c>
      <c r="C81" s="14">
        <v>0.85098687159723674</v>
      </c>
      <c r="D81" s="15">
        <v>0.27483734718568298</v>
      </c>
      <c r="E81" s="15">
        <v>0.15197607144076633</v>
      </c>
      <c r="F81" s="14">
        <f t="shared" si="5"/>
        <v>0.70431691770024851</v>
      </c>
      <c r="G81" s="15">
        <v>3.6747903019814482E-2</v>
      </c>
      <c r="H81" s="14">
        <f t="shared" si="6"/>
        <v>0.73118648784497442</v>
      </c>
      <c r="I81" s="22">
        <v>0.3246888543487586</v>
      </c>
      <c r="J81" s="15">
        <v>0.284088004916279</v>
      </c>
      <c r="K81" s="23">
        <v>0.17550841604936654</v>
      </c>
      <c r="L81" s="14">
        <v>1.1441488519044969</v>
      </c>
      <c r="M81" s="14">
        <v>1.2571861180284534</v>
      </c>
      <c r="N81" s="14">
        <v>1.19</v>
      </c>
      <c r="O81" s="14">
        <v>1.1807143286665724</v>
      </c>
      <c r="P81" s="35">
        <f t="shared" si="4"/>
        <v>1.1006471572888992</v>
      </c>
    </row>
    <row r="82" spans="1:16" x14ac:dyDescent="0.3">
      <c r="A82" s="21" t="s">
        <v>87</v>
      </c>
      <c r="B82" s="13">
        <v>642</v>
      </c>
      <c r="C82" s="14">
        <v>0.75063321724232968</v>
      </c>
      <c r="D82" s="15">
        <v>0.94407639657845377</v>
      </c>
      <c r="E82" s="15">
        <v>0.14403950422723574</v>
      </c>
      <c r="F82" s="14">
        <f t="shared" si="5"/>
        <v>0.43760364920894329</v>
      </c>
      <c r="G82" s="15">
        <v>0.14997915106217924</v>
      </c>
      <c r="H82" s="14">
        <f t="shared" si="6"/>
        <v>0.51481519512817753</v>
      </c>
      <c r="I82" s="22">
        <v>0.39539705884019555</v>
      </c>
      <c r="J82" s="15">
        <v>0.36711988356210024</v>
      </c>
      <c r="K82" s="23">
        <v>0.40401246668095231</v>
      </c>
      <c r="L82" s="14">
        <v>0.62326721821649889</v>
      </c>
      <c r="M82" s="14">
        <v>0.600875243750426</v>
      </c>
      <c r="N82" s="14">
        <v>0.51</v>
      </c>
      <c r="O82" s="14">
        <v>0.50192864361894729</v>
      </c>
      <c r="P82" s="35">
        <f t="shared" si="4"/>
        <v>0.55017726014280999</v>
      </c>
    </row>
    <row r="83" spans="1:16" x14ac:dyDescent="0.3">
      <c r="A83" s="21" t="s">
        <v>88</v>
      </c>
      <c r="B83" s="13">
        <v>122</v>
      </c>
      <c r="C83" s="14">
        <v>0.8927755643905656</v>
      </c>
      <c r="D83" s="15">
        <v>0.68717133946774267</v>
      </c>
      <c r="E83" s="15">
        <v>0.16455865979371936</v>
      </c>
      <c r="F83" s="14">
        <f t="shared" si="5"/>
        <v>0.58709366692214071</v>
      </c>
      <c r="G83" s="15">
        <v>8.4455459817103215E-2</v>
      </c>
      <c r="H83" s="14">
        <f t="shared" si="6"/>
        <v>0.64125079791842565</v>
      </c>
      <c r="I83" s="22">
        <v>0.29639237391418038</v>
      </c>
      <c r="J83" s="15">
        <v>0.27989185595159299</v>
      </c>
      <c r="K83" s="23">
        <v>9.7347144070490527E-2</v>
      </c>
      <c r="L83" s="14">
        <v>0.89599283444060729</v>
      </c>
      <c r="M83" s="14">
        <v>0.90942234949014522</v>
      </c>
      <c r="N83" s="14">
        <v>0.79</v>
      </c>
      <c r="O83" s="14">
        <v>0.78333683234292939</v>
      </c>
      <c r="P83" s="35">
        <f t="shared" si="4"/>
        <v>0.80400056283842147</v>
      </c>
    </row>
    <row r="84" spans="1:16" x14ac:dyDescent="0.3">
      <c r="A84" s="21" t="s">
        <v>89</v>
      </c>
      <c r="B84" s="13">
        <v>75</v>
      </c>
      <c r="C84" s="14">
        <v>0.7554438169512363</v>
      </c>
      <c r="D84" s="15">
        <v>0.42604954711450244</v>
      </c>
      <c r="E84" s="15">
        <v>0.16234847054090532</v>
      </c>
      <c r="F84" s="14">
        <f t="shared" si="5"/>
        <v>0.571086849723902</v>
      </c>
      <c r="G84" s="15">
        <v>7.5323775140977628E-2</v>
      </c>
      <c r="H84" s="14">
        <f t="shared" si="6"/>
        <v>0.61760736825581386</v>
      </c>
      <c r="I84" s="22">
        <v>0.30896189785847233</v>
      </c>
      <c r="J84" s="15">
        <v>0.28585214961572553</v>
      </c>
      <c r="K84" s="23">
        <v>0.12772635364940677</v>
      </c>
      <c r="L84" s="14">
        <v>0.73300451156842372</v>
      </c>
      <c r="M84" s="14">
        <v>0.64557511772797227</v>
      </c>
      <c r="N84" s="14">
        <v>0.6</v>
      </c>
      <c r="O84" s="14">
        <v>0.59347883765697107</v>
      </c>
      <c r="P84" s="35">
        <f t="shared" si="4"/>
        <v>0.63793316704183622</v>
      </c>
    </row>
    <row r="85" spans="1:16" x14ac:dyDescent="0.3">
      <c r="A85" s="21" t="s">
        <v>90</v>
      </c>
      <c r="B85" s="13">
        <v>98</v>
      </c>
      <c r="C85" s="14">
        <v>1.8753604891625568</v>
      </c>
      <c r="D85" s="15">
        <v>0.1251326345434865</v>
      </c>
      <c r="E85" s="15">
        <v>0.10370461795255578</v>
      </c>
      <c r="F85" s="14">
        <f t="shared" si="5"/>
        <v>1.7129505166359749</v>
      </c>
      <c r="G85" s="15">
        <v>7.6990943674351664E-2</v>
      </c>
      <c r="H85" s="14">
        <f t="shared" si="6"/>
        <v>1.855832838146743</v>
      </c>
      <c r="I85" s="22">
        <v>0.49021090623169133</v>
      </c>
      <c r="J85" s="15">
        <v>0.43952374980055808</v>
      </c>
      <c r="K85" s="23" t="s">
        <v>150</v>
      </c>
      <c r="L85" s="14">
        <v>1.4563560199134755</v>
      </c>
      <c r="M85" s="14">
        <v>1.4932811811002589</v>
      </c>
      <c r="N85" s="14">
        <v>1.73</v>
      </c>
      <c r="O85" s="14">
        <v>1.7317994093581575</v>
      </c>
      <c r="P85" s="35">
        <f t="shared" si="4"/>
        <v>1.653453889703727</v>
      </c>
    </row>
    <row r="86" spans="1:16" x14ac:dyDescent="0.3">
      <c r="A86" s="21" t="s">
        <v>91</v>
      </c>
      <c r="B86" s="13">
        <v>197</v>
      </c>
      <c r="C86" s="14">
        <v>1.0343199629755711</v>
      </c>
      <c r="D86" s="15">
        <v>0.27517817766544611</v>
      </c>
      <c r="E86" s="15">
        <v>0.15715964098659993</v>
      </c>
      <c r="F86" s="14">
        <f t="shared" si="5"/>
        <v>0.85586910950569739</v>
      </c>
      <c r="G86" s="15">
        <v>8.1575777149801604E-2</v>
      </c>
      <c r="H86" s="14">
        <f t="shared" si="6"/>
        <v>0.93188865037730584</v>
      </c>
      <c r="I86" s="22">
        <v>0.3345028103785766</v>
      </c>
      <c r="J86" s="15">
        <v>0.31749018654819844</v>
      </c>
      <c r="K86" s="23">
        <v>0.17810147814285526</v>
      </c>
      <c r="L86" s="14">
        <v>0.99696281662475328</v>
      </c>
      <c r="M86" s="14">
        <v>0.83232946213370829</v>
      </c>
      <c r="N86" s="14">
        <v>1.04</v>
      </c>
      <c r="O86" s="14">
        <v>1.039131560766132</v>
      </c>
      <c r="P86" s="35">
        <f t="shared" si="4"/>
        <v>0.96806249798037991</v>
      </c>
    </row>
    <row r="87" spans="1:16" x14ac:dyDescent="0.3">
      <c r="A87" s="21" t="s">
        <v>92</v>
      </c>
      <c r="B87" s="13">
        <v>71</v>
      </c>
      <c r="C87" s="14">
        <v>1.1797294049028624</v>
      </c>
      <c r="D87" s="15">
        <v>0.45277088044359964</v>
      </c>
      <c r="E87" s="15">
        <v>0.15270327777159562</v>
      </c>
      <c r="F87" s="14">
        <f t="shared" si="5"/>
        <v>0.87838626388972885</v>
      </c>
      <c r="G87" s="15">
        <v>9.5660813071728745E-2</v>
      </c>
      <c r="H87" s="14">
        <f t="shared" si="6"/>
        <v>0.97130178210379714</v>
      </c>
      <c r="I87" s="22">
        <v>0.29870626219538765</v>
      </c>
      <c r="J87" s="15">
        <v>0.28422471539637167</v>
      </c>
      <c r="K87" s="23">
        <v>0.17811366363384318</v>
      </c>
      <c r="L87" s="14">
        <v>0.70488259819175247</v>
      </c>
      <c r="M87" s="14">
        <v>0.70028512630061157</v>
      </c>
      <c r="N87" s="14">
        <v>1.1200000000000001</v>
      </c>
      <c r="O87" s="14">
        <v>1.1106187347003684</v>
      </c>
      <c r="P87" s="35">
        <f t="shared" si="4"/>
        <v>0.92141764825930594</v>
      </c>
    </row>
    <row r="88" spans="1:16" x14ac:dyDescent="0.3">
      <c r="A88" s="21" t="s">
        <v>31</v>
      </c>
      <c r="B88" s="13">
        <v>485</v>
      </c>
      <c r="C88" s="14">
        <v>1.6983210334731236</v>
      </c>
      <c r="D88" s="15">
        <v>0.1072430680102497</v>
      </c>
      <c r="E88" s="15">
        <v>0.10757278563058142</v>
      </c>
      <c r="F88" s="14">
        <f t="shared" si="5"/>
        <v>1.5706898070504698</v>
      </c>
      <c r="G88" s="15">
        <v>0.11389815615697432</v>
      </c>
      <c r="H88" s="14">
        <f t="shared" si="6"/>
        <v>1.7725838378107697</v>
      </c>
      <c r="I88" s="22">
        <v>0.37281119506222132</v>
      </c>
      <c r="J88" s="15">
        <v>0.35868387456296258</v>
      </c>
      <c r="K88" s="23">
        <v>0.58260706262140816</v>
      </c>
      <c r="L88" s="14">
        <v>1.7332975709765581</v>
      </c>
      <c r="M88" s="14">
        <v>1.5812966273196782</v>
      </c>
      <c r="N88" s="14">
        <v>1.66</v>
      </c>
      <c r="O88" s="14">
        <v>1.6582877157761655</v>
      </c>
      <c r="P88" s="35">
        <f t="shared" si="4"/>
        <v>1.6810931503766344</v>
      </c>
    </row>
    <row r="89" spans="1:16" x14ac:dyDescent="0.3">
      <c r="A89" s="21" t="s">
        <v>32</v>
      </c>
      <c r="B89" s="13">
        <v>253</v>
      </c>
      <c r="C89" s="14">
        <v>1.9462707749847767</v>
      </c>
      <c r="D89" s="15">
        <v>8.1769339734403063E-2</v>
      </c>
      <c r="E89" s="15">
        <v>0.13939311915009886</v>
      </c>
      <c r="F89" s="14">
        <f t="shared" si="5"/>
        <v>1.8327215277488342</v>
      </c>
      <c r="G89" s="15">
        <v>9.1316366999623755E-2</v>
      </c>
      <c r="H89" s="14">
        <f t="shared" si="6"/>
        <v>2.0168972579569675</v>
      </c>
      <c r="I89" s="22">
        <v>0.36352165811641846</v>
      </c>
      <c r="J89" s="15">
        <v>0.32068507667334445</v>
      </c>
      <c r="K89" s="23">
        <v>0.71415865729575556</v>
      </c>
      <c r="L89" s="14">
        <v>1.6587561276539302</v>
      </c>
      <c r="M89" s="14">
        <v>1.8176881139945804</v>
      </c>
      <c r="N89" s="14">
        <v>2.08</v>
      </c>
      <c r="O89" s="14">
        <v>2.0805025268862622</v>
      </c>
      <c r="P89" s="35">
        <f t="shared" si="4"/>
        <v>1.930768805298348</v>
      </c>
    </row>
    <row r="90" spans="1:16" x14ac:dyDescent="0.3">
      <c r="A90" s="21" t="s">
        <v>93</v>
      </c>
      <c r="B90" s="13">
        <v>236</v>
      </c>
      <c r="C90" s="14">
        <v>1.1291872939645089</v>
      </c>
      <c r="D90" s="15">
        <v>0.51353364665698231</v>
      </c>
      <c r="E90" s="15">
        <v>0.12536695691915092</v>
      </c>
      <c r="F90" s="14">
        <f t="shared" si="5"/>
        <v>0.81288869154750509</v>
      </c>
      <c r="G90" s="15">
        <v>0.30820468712299548</v>
      </c>
      <c r="H90" s="14">
        <f t="shared" si="6"/>
        <v>1.175042207451368</v>
      </c>
      <c r="I90" s="22">
        <v>0.33447905397266736</v>
      </c>
      <c r="J90" s="15">
        <v>0.34754646038376652</v>
      </c>
      <c r="K90" s="23">
        <v>1.3566607947205229</v>
      </c>
      <c r="L90" s="14">
        <v>0.68984915585821571</v>
      </c>
      <c r="M90" s="14">
        <v>0.66578778841316666</v>
      </c>
      <c r="N90" s="14">
        <v>1.07</v>
      </c>
      <c r="O90" s="14">
        <v>1.06086178127401</v>
      </c>
      <c r="P90" s="35">
        <f t="shared" si="4"/>
        <v>0.93230818659935211</v>
      </c>
    </row>
    <row r="91" spans="1:16" x14ac:dyDescent="0.3">
      <c r="A91" s="21" t="s">
        <v>33</v>
      </c>
      <c r="B91" s="13">
        <v>58</v>
      </c>
      <c r="C91" s="14">
        <v>0.95032332813034504</v>
      </c>
      <c r="D91" s="15">
        <v>0.22367164521698094</v>
      </c>
      <c r="E91" s="15">
        <v>0.15362053743510115</v>
      </c>
      <c r="F91" s="14">
        <f t="shared" si="5"/>
        <v>0.81260609332322042</v>
      </c>
      <c r="G91" s="15">
        <v>8.9175034938352979E-2</v>
      </c>
      <c r="H91" s="14">
        <f t="shared" si="6"/>
        <v>0.89216493233496419</v>
      </c>
      <c r="I91" s="22">
        <v>0.33430401014655231</v>
      </c>
      <c r="J91" s="15">
        <v>0.3607325432677766</v>
      </c>
      <c r="K91" s="23">
        <v>0.24336790436670247</v>
      </c>
      <c r="L91" s="14">
        <v>0.91049076439324472</v>
      </c>
      <c r="M91" s="14">
        <v>0.77302706992343517</v>
      </c>
      <c r="N91" s="14">
        <v>1.0900000000000001</v>
      </c>
      <c r="O91" s="14">
        <v>1.0832393018954369</v>
      </c>
      <c r="P91" s="35">
        <f t="shared" si="4"/>
        <v>0.94978441370941624</v>
      </c>
    </row>
    <row r="92" spans="1:16" x14ac:dyDescent="0.3">
      <c r="A92" s="21" t="s">
        <v>94</v>
      </c>
      <c r="B92" s="13">
        <v>57</v>
      </c>
      <c r="C92" s="14">
        <v>1.8638970665429258</v>
      </c>
      <c r="D92" s="15">
        <v>0.12006716805209132</v>
      </c>
      <c r="E92" s="15">
        <v>0.10075815924357888</v>
      </c>
      <c r="F92" s="14">
        <f t="shared" si="5"/>
        <v>1.70846925818735</v>
      </c>
      <c r="G92" s="15">
        <v>5.7637409354318977E-2</v>
      </c>
      <c r="H92" s="14">
        <f t="shared" si="6"/>
        <v>1.8129637945589008</v>
      </c>
      <c r="I92" s="22">
        <v>0.47161792919511347</v>
      </c>
      <c r="J92" s="15">
        <v>0.42235323804553027</v>
      </c>
      <c r="K92" s="23">
        <v>0.56340277829441787</v>
      </c>
      <c r="L92" s="14">
        <v>1.7830434834002908</v>
      </c>
      <c r="M92" s="14">
        <v>1.3849019032896577</v>
      </c>
      <c r="N92" s="14">
        <v>1.42</v>
      </c>
      <c r="O92" s="14">
        <v>1.4211681805289895</v>
      </c>
      <c r="P92" s="35">
        <f t="shared" si="4"/>
        <v>1.5644154723555679</v>
      </c>
    </row>
    <row r="93" spans="1:16" x14ac:dyDescent="0.3">
      <c r="A93" s="21" t="s">
        <v>95</v>
      </c>
      <c r="B93" s="13">
        <v>42</v>
      </c>
      <c r="C93" s="14">
        <v>1.1434871294833215</v>
      </c>
      <c r="D93" s="15">
        <v>0.22060516651699819</v>
      </c>
      <c r="E93" s="15">
        <v>9.8320497900612244E-2</v>
      </c>
      <c r="F93" s="14">
        <f t="shared" si="5"/>
        <v>0.97972381116980511</v>
      </c>
      <c r="G93" s="15">
        <v>9.1966632769719683E-2</v>
      </c>
      <c r="H93" s="14">
        <f t="shared" si="6"/>
        <v>1.0789513321059974</v>
      </c>
      <c r="I93" s="22">
        <v>0.40444811731276059</v>
      </c>
      <c r="J93" s="15">
        <v>0.38784834895080433</v>
      </c>
      <c r="K93" s="23">
        <v>0.56618735085984695</v>
      </c>
      <c r="L93" s="14">
        <v>0.85045576994756888</v>
      </c>
      <c r="M93" s="14">
        <v>1.1795531111849258</v>
      </c>
      <c r="N93" s="14">
        <v>1.0900000000000001</v>
      </c>
      <c r="O93" s="14">
        <v>1.0827082173418694</v>
      </c>
      <c r="P93" s="35">
        <f t="shared" si="4"/>
        <v>1.0563336861160724</v>
      </c>
    </row>
    <row r="94" spans="1:16" x14ac:dyDescent="0.3">
      <c r="A94" s="21" t="s">
        <v>96</v>
      </c>
      <c r="B94" s="13">
        <v>492</v>
      </c>
      <c r="C94" s="14">
        <v>1.3797690064299346</v>
      </c>
      <c r="D94" s="15">
        <v>3.876724412601152E-2</v>
      </c>
      <c r="E94" s="15">
        <v>8.8791258094375075E-2</v>
      </c>
      <c r="F94" s="14">
        <f t="shared" si="5"/>
        <v>1.3403962852003561</v>
      </c>
      <c r="G94" s="15">
        <v>8.8956946646109786E-2</v>
      </c>
      <c r="H94" s="14">
        <f t="shared" si="6"/>
        <v>1.4712765552251961</v>
      </c>
      <c r="I94" s="22">
        <v>0.42882807425216601</v>
      </c>
      <c r="J94" s="15">
        <v>0.39669708999427156</v>
      </c>
      <c r="K94" s="23">
        <v>0.26227339451600967</v>
      </c>
      <c r="L94" s="14">
        <v>1.4625674222071208</v>
      </c>
      <c r="M94" s="14">
        <v>1.5872598390091006</v>
      </c>
      <c r="N94" s="14">
        <v>1.48</v>
      </c>
      <c r="O94" s="14">
        <v>1.4746822949452558</v>
      </c>
      <c r="P94" s="35">
        <f t="shared" si="4"/>
        <v>1.4951572222773346</v>
      </c>
    </row>
    <row r="95" spans="1:16" x14ac:dyDescent="0.3">
      <c r="A95" s="21" t="s">
        <v>34</v>
      </c>
      <c r="B95" s="13">
        <v>519</v>
      </c>
      <c r="C95" s="14">
        <v>1.2978265807100386</v>
      </c>
      <c r="D95" s="15">
        <v>0.50373975824842521</v>
      </c>
      <c r="E95" s="15">
        <v>0.15623478924906592</v>
      </c>
      <c r="F95" s="14">
        <f t="shared" si="5"/>
        <v>0.93930807804692362</v>
      </c>
      <c r="G95" s="15">
        <v>0.11929153039333928</v>
      </c>
      <c r="H95" s="14">
        <f t="shared" si="6"/>
        <v>1.0665368966718742</v>
      </c>
      <c r="I95" s="22">
        <v>0.36261668528092456</v>
      </c>
      <c r="J95" s="15">
        <v>0.3586339982309999</v>
      </c>
      <c r="K95" s="23">
        <v>0.66632241023961725</v>
      </c>
      <c r="L95" s="14">
        <v>0.88856519746936902</v>
      </c>
      <c r="M95" s="14">
        <v>0.76842369793414844</v>
      </c>
      <c r="N95" s="14">
        <v>1.1000000000000001</v>
      </c>
      <c r="O95" s="14">
        <v>1.094934401504966</v>
      </c>
      <c r="P95" s="35">
        <f t="shared" si="4"/>
        <v>0.98369203871607169</v>
      </c>
    </row>
    <row r="96" spans="1:16" x14ac:dyDescent="0.3">
      <c r="A96" s="21" t="s">
        <v>97</v>
      </c>
      <c r="B96" s="13">
        <v>59</v>
      </c>
      <c r="C96" s="14">
        <v>0.81130465738480706</v>
      </c>
      <c r="D96" s="15">
        <v>0.42415586880934969</v>
      </c>
      <c r="E96" s="15">
        <v>0.1961168308634566</v>
      </c>
      <c r="F96" s="14">
        <f t="shared" si="5"/>
        <v>0.61398150095750292</v>
      </c>
      <c r="G96" s="15">
        <v>8.3020382859691474E-2</v>
      </c>
      <c r="H96" s="14">
        <f t="shared" si="6"/>
        <v>0.66956940970210965</v>
      </c>
      <c r="I96" s="22">
        <v>0.24558840272200477</v>
      </c>
      <c r="J96" s="15">
        <v>0.23927110351458786</v>
      </c>
      <c r="K96" s="23">
        <v>0.17426923136729291</v>
      </c>
      <c r="L96" s="14">
        <v>0.76296522877092132</v>
      </c>
      <c r="M96" s="14">
        <v>0.65682020806703201</v>
      </c>
      <c r="N96" s="14">
        <v>0.89</v>
      </c>
      <c r="O96" s="14">
        <v>0.88596422455215407</v>
      </c>
      <c r="P96" s="35">
        <f t="shared" si="4"/>
        <v>0.7730638142184435</v>
      </c>
    </row>
    <row r="97" spans="1:16" x14ac:dyDescent="0.3">
      <c r="A97" s="21" t="s">
        <v>35</v>
      </c>
      <c r="B97" s="13">
        <v>293</v>
      </c>
      <c r="C97" s="14">
        <v>1.2500150509082688</v>
      </c>
      <c r="D97" s="15">
        <v>0.16517078065361762</v>
      </c>
      <c r="E97" s="15">
        <v>9.2634452794823796E-2</v>
      </c>
      <c r="F97" s="14">
        <f t="shared" si="5"/>
        <v>1.110976457760336</v>
      </c>
      <c r="G97" s="15">
        <v>0.13361646515523054</v>
      </c>
      <c r="H97" s="14">
        <f t="shared" si="6"/>
        <v>1.2823148329560423</v>
      </c>
      <c r="I97" s="22">
        <v>0.35172598461622678</v>
      </c>
      <c r="J97" s="15">
        <v>0.33429679338505247</v>
      </c>
      <c r="K97" s="23">
        <v>0.33962839311288179</v>
      </c>
      <c r="L97" s="14">
        <v>1.4542350718029191</v>
      </c>
      <c r="M97" s="14">
        <v>1.4661920217497428</v>
      </c>
      <c r="N97" s="14">
        <v>1.24</v>
      </c>
      <c r="O97" s="14">
        <v>1.2392291650493661</v>
      </c>
      <c r="P97" s="35">
        <f t="shared" si="4"/>
        <v>1.336394218311614</v>
      </c>
    </row>
    <row r="98" spans="1:16" x14ac:dyDescent="0.3">
      <c r="A98" s="21" t="s">
        <v>36</v>
      </c>
      <c r="B98" s="13">
        <v>138</v>
      </c>
      <c r="C98" s="14">
        <v>0.74946487705120268</v>
      </c>
      <c r="D98" s="15">
        <v>0.37438970709987618</v>
      </c>
      <c r="E98" s="15">
        <v>0.14499840112770598</v>
      </c>
      <c r="F98" s="14">
        <f t="shared" si="5"/>
        <v>0.58384312985708042</v>
      </c>
      <c r="G98" s="15">
        <v>7.8003337716290339E-2</v>
      </c>
      <c r="H98" s="14">
        <f t="shared" si="6"/>
        <v>0.63323779113359169</v>
      </c>
      <c r="I98" s="22">
        <v>0.29638976359390623</v>
      </c>
      <c r="J98" s="15">
        <v>0.29585118986590053</v>
      </c>
      <c r="K98" s="23">
        <v>6.6331157780626537E-2</v>
      </c>
      <c r="L98" s="14">
        <v>0.80776924679018047</v>
      </c>
      <c r="M98" s="14">
        <v>0.6443067222743265</v>
      </c>
      <c r="N98" s="14">
        <v>0.79</v>
      </c>
      <c r="O98" s="14">
        <v>0.7872990431628244</v>
      </c>
      <c r="P98" s="35">
        <f t="shared" si="4"/>
        <v>0.73252256067218458</v>
      </c>
    </row>
    <row r="99" spans="1:16" x14ac:dyDescent="0.3">
      <c r="A99" s="21" t="s">
        <v>37</v>
      </c>
      <c r="B99" s="13">
        <v>31</v>
      </c>
      <c r="C99" s="14">
        <v>0.56590539299028908</v>
      </c>
      <c r="D99" s="15">
        <v>1.0559609117996683E-2</v>
      </c>
      <c r="E99" s="15">
        <v>0.23348920189791797</v>
      </c>
      <c r="F99" s="14">
        <f t="shared" si="5"/>
        <v>0.56141351457373512</v>
      </c>
      <c r="G99" s="15">
        <v>5.6838660227218139E-2</v>
      </c>
      <c r="H99" s="14">
        <f t="shared" si="6"/>
        <v>0.59524652983442472</v>
      </c>
      <c r="I99" s="22">
        <v>0.25069313813311894</v>
      </c>
      <c r="J99" s="15">
        <v>0.24462943944767163</v>
      </c>
      <c r="K99" s="23">
        <v>0.28864112717688173</v>
      </c>
      <c r="L99" s="14">
        <v>0.83333788823903265</v>
      </c>
      <c r="M99" s="14">
        <v>0.76895944410167416</v>
      </c>
      <c r="N99" s="14">
        <v>0.84</v>
      </c>
      <c r="O99" s="14">
        <v>0.83925747141098217</v>
      </c>
      <c r="P99" s="35">
        <f t="shared" si="4"/>
        <v>0.7753602667172228</v>
      </c>
    </row>
    <row r="100" spans="1:16" x14ac:dyDescent="0.3">
      <c r="A100" s="21" t="s">
        <v>98</v>
      </c>
      <c r="B100" s="13">
        <v>220</v>
      </c>
      <c r="C100" s="14">
        <v>1.0382117207939319</v>
      </c>
      <c r="D100" s="15">
        <v>0.63591524323580473</v>
      </c>
      <c r="E100" s="15">
        <v>0.1614454984215429</v>
      </c>
      <c r="F100" s="14">
        <f t="shared" si="5"/>
        <v>0.70062667989358618</v>
      </c>
      <c r="G100" s="15">
        <v>0.11022170903320358</v>
      </c>
      <c r="H100" s="14">
        <f t="shared" si="6"/>
        <v>0.78741714313159306</v>
      </c>
      <c r="I100" s="22">
        <v>0.34173684081347089</v>
      </c>
      <c r="J100" s="15">
        <v>0.31920233867631614</v>
      </c>
      <c r="K100" s="23">
        <v>0.19894783808182523</v>
      </c>
      <c r="L100" s="14">
        <v>0.8718549904577787</v>
      </c>
      <c r="M100" s="14">
        <v>0.87485714658042657</v>
      </c>
      <c r="N100" s="14">
        <v>0.86</v>
      </c>
      <c r="O100" s="14">
        <v>0.85686494276960357</v>
      </c>
      <c r="P100" s="35">
        <f t="shared" si="4"/>
        <v>0.85019884458788031</v>
      </c>
    </row>
    <row r="101" spans="1:16" x14ac:dyDescent="0.3">
      <c r="A101" s="21" t="s">
        <v>99</v>
      </c>
      <c r="B101" s="13">
        <v>17</v>
      </c>
      <c r="C101" s="14">
        <v>1.0445253069336815</v>
      </c>
      <c r="D101" s="15">
        <v>0.28639214593778728</v>
      </c>
      <c r="E101" s="15">
        <v>0.20295953151560436</v>
      </c>
      <c r="F101" s="14">
        <f t="shared" si="5"/>
        <v>0.85827927925946224</v>
      </c>
      <c r="G101" s="15">
        <v>0.10297270484381932</v>
      </c>
      <c r="H101" s="14">
        <f t="shared" si="6"/>
        <v>0.9568039722916436</v>
      </c>
      <c r="I101" s="22">
        <v>0.22525463660414699</v>
      </c>
      <c r="J101" s="15">
        <v>0.23390607759200191</v>
      </c>
      <c r="K101" s="23">
        <v>0.25689169120576072</v>
      </c>
      <c r="L101" s="14">
        <v>1.3009864065745542</v>
      </c>
      <c r="M101" s="14">
        <v>1.1409239435337404</v>
      </c>
      <c r="N101" s="14">
        <v>0.88</v>
      </c>
      <c r="O101" s="14">
        <v>0.87575670714476994</v>
      </c>
      <c r="P101" s="35">
        <f t="shared" si="4"/>
        <v>1.0308942059089419</v>
      </c>
    </row>
    <row r="102" spans="1:16" x14ac:dyDescent="0.3">
      <c r="A102" s="21" t="s">
        <v>38</v>
      </c>
      <c r="B102" s="13">
        <v>110</v>
      </c>
      <c r="C102" s="14">
        <v>1.0580347382703026</v>
      </c>
      <c r="D102" s="15">
        <v>0.71517046542235896</v>
      </c>
      <c r="E102" s="15">
        <v>0.14035885313366164</v>
      </c>
      <c r="F102" s="14">
        <f t="shared" si="5"/>
        <v>0.68619577364348494</v>
      </c>
      <c r="G102" s="15">
        <v>8.3640080461610367E-2</v>
      </c>
      <c r="H102" s="14">
        <f t="shared" si="6"/>
        <v>0.74882779027388235</v>
      </c>
      <c r="I102" s="22">
        <v>0.35209798667941383</v>
      </c>
      <c r="J102" s="15">
        <v>0.33470978194727918</v>
      </c>
      <c r="K102" s="23">
        <v>0.73599716960955219</v>
      </c>
      <c r="L102" s="14">
        <v>0.7169107228695607</v>
      </c>
      <c r="M102" s="14">
        <v>0.65398031613167962</v>
      </c>
      <c r="N102" s="14">
        <v>0.85</v>
      </c>
      <c r="O102" s="14">
        <v>0.84062932713987704</v>
      </c>
      <c r="P102" s="35">
        <f t="shared" si="4"/>
        <v>0.76206963128299987</v>
      </c>
    </row>
    <row r="103" spans="1:16" x14ac:dyDescent="0.3">
      <c r="A103" s="21" t="s">
        <v>100</v>
      </c>
      <c r="B103" s="13">
        <v>13</v>
      </c>
      <c r="C103" s="14">
        <v>0.67679323288185966</v>
      </c>
      <c r="D103" s="15">
        <v>0.37406516630448505</v>
      </c>
      <c r="E103" s="15">
        <v>8.3386561422945704E-2</v>
      </c>
      <c r="F103" s="14">
        <f t="shared" si="5"/>
        <v>0.52733196756740708</v>
      </c>
      <c r="G103" s="15">
        <v>5.1699028925165674E-2</v>
      </c>
      <c r="H103" s="14">
        <f t="shared" si="6"/>
        <v>0.55608080520018066</v>
      </c>
      <c r="I103" s="22">
        <v>0.20203719222142821</v>
      </c>
      <c r="J103" s="15">
        <v>0.19889585327563211</v>
      </c>
      <c r="K103" s="23">
        <v>0.14324789991322601</v>
      </c>
      <c r="L103" s="14">
        <v>0.40849935710765239</v>
      </c>
      <c r="M103" s="14">
        <v>0.43547528877620567</v>
      </c>
      <c r="N103" s="14">
        <v>0.52</v>
      </c>
      <c r="O103" s="14">
        <v>0.51060623138914385</v>
      </c>
      <c r="P103" s="35">
        <f t="shared" si="4"/>
        <v>0.4861323364946365</v>
      </c>
    </row>
    <row r="104" spans="1:16" x14ac:dyDescent="0.3">
      <c r="A104" s="21" t="s">
        <v>101</v>
      </c>
      <c r="B104" s="13">
        <v>71</v>
      </c>
      <c r="C104" s="14">
        <v>0.67251781167299496</v>
      </c>
      <c r="D104" s="15">
        <v>1.1001282828847492</v>
      </c>
      <c r="E104" s="15">
        <v>0.13432442699853481</v>
      </c>
      <c r="F104" s="14">
        <f t="shared" si="5"/>
        <v>0.36678110935576885</v>
      </c>
      <c r="G104" s="15">
        <v>0.10104634270917129</v>
      </c>
      <c r="H104" s="14">
        <f t="shared" si="6"/>
        <v>0.40800891834750957</v>
      </c>
      <c r="I104" s="22">
        <v>0.25874496761852833</v>
      </c>
      <c r="J104" s="15">
        <v>0.32922881444286306</v>
      </c>
      <c r="K104" s="23">
        <v>0.22908599175098493</v>
      </c>
      <c r="L104" s="14">
        <v>0.81963994975955823</v>
      </c>
      <c r="M104" s="14">
        <v>0.80640771627880448</v>
      </c>
      <c r="N104" s="14">
        <v>0.48</v>
      </c>
      <c r="O104" s="14">
        <v>0.4793107230168655</v>
      </c>
      <c r="P104" s="35">
        <f t="shared" si="4"/>
        <v>0.59867346148054756</v>
      </c>
    </row>
    <row r="105" spans="1:16" s="1" customFormat="1" x14ac:dyDescent="0.3">
      <c r="A105" s="21" t="s">
        <v>146</v>
      </c>
      <c r="B105" s="13">
        <v>24853</v>
      </c>
      <c r="C105" s="14">
        <v>1.0503694308594969</v>
      </c>
      <c r="D105" s="15">
        <v>0.64585777452986382</v>
      </c>
      <c r="E105" s="15">
        <v>0.13629987884434677</v>
      </c>
      <c r="F105" s="14">
        <f t="shared" si="5"/>
        <v>0.70524580495370759</v>
      </c>
      <c r="G105" s="15">
        <v>0.13312517086245021</v>
      </c>
      <c r="H105" s="14">
        <f t="shared" si="6"/>
        <v>0.81354975510749783</v>
      </c>
      <c r="I105" s="22">
        <v>0.34624466055168795</v>
      </c>
      <c r="J105" s="15">
        <v>0.32922881444286306</v>
      </c>
      <c r="K105" s="23">
        <v>0.28984450273379869</v>
      </c>
      <c r="L105" s="33">
        <v>0.83728252472525189</v>
      </c>
      <c r="M105" s="14">
        <v>0.81946651072856325</v>
      </c>
      <c r="N105" s="14">
        <v>0.9</v>
      </c>
      <c r="O105" s="14">
        <v>0.88844750613548462</v>
      </c>
      <c r="P105" s="36">
        <f t="shared" si="4"/>
        <v>0.85174925933935941</v>
      </c>
    </row>
    <row r="106" spans="1:16" s="1" customFormat="1" x14ac:dyDescent="0.3">
      <c r="A106" s="27" t="s">
        <v>107</v>
      </c>
      <c r="B106" s="28">
        <v>22403</v>
      </c>
      <c r="C106" s="29">
        <v>1.0752664702513419</v>
      </c>
      <c r="D106" s="30">
        <v>0.38306498067523775</v>
      </c>
      <c r="E106" s="30">
        <v>0.13496860344123932</v>
      </c>
      <c r="F106" s="14">
        <f t="shared" si="5"/>
        <v>0.8333794668579152</v>
      </c>
      <c r="G106" s="30">
        <v>0.10874696498578934</v>
      </c>
      <c r="H106" s="14">
        <f t="shared" si="6"/>
        <v>0.93506494128755169</v>
      </c>
      <c r="I106" s="31">
        <v>0.35064891922627556</v>
      </c>
      <c r="J106" s="30">
        <v>0.33215652366502518</v>
      </c>
      <c r="K106" s="32">
        <v>0.29039343375548382</v>
      </c>
      <c r="L106" s="33">
        <v>0.93487810450903808</v>
      </c>
      <c r="M106" s="14">
        <v>0.90883524618318723</v>
      </c>
      <c r="N106" s="14">
        <v>1</v>
      </c>
      <c r="O106" s="14">
        <v>0.99860298437024764</v>
      </c>
      <c r="P106" s="36">
        <f t="shared" si="4"/>
        <v>0.9554762552700049</v>
      </c>
    </row>
  </sheetData>
  <mergeCells count="10">
    <mergeCell ref="L9:P9"/>
    <mergeCell ref="H1:H7"/>
    <mergeCell ref="B1:G1"/>
    <mergeCell ref="B2:G2"/>
    <mergeCell ref="B4:G4"/>
    <mergeCell ref="B5:G5"/>
    <mergeCell ref="B6:G6"/>
    <mergeCell ref="B7:G7"/>
    <mergeCell ref="B3:E3"/>
    <mergeCell ref="F3:G3"/>
  </mergeCells>
  <phoneticPr fontId="1" type="noConversion"/>
  <pageMargins left="0.75" right="0.75" top="1" bottom="1" header="0.5" footer="0.5"/>
  <pageSetup scale="60" orientation="landscape" horizontalDpi="4294967292" verticalDpi="4294967292"/>
  <headerFooter alignWithMargins="0"/>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defaultRowHeight="15.6" x14ac:dyDescent="0.3"/>
  <cols>
    <col min="1" max="256" width="11.19921875" customWidth="1"/>
  </cols>
  <sheetData>
    <row r="1" spans="1:1" x14ac:dyDescent="0.3">
      <c r="A1" t="s">
        <v>111</v>
      </c>
    </row>
    <row r="2" spans="1:1" x14ac:dyDescent="0.3">
      <c r="A2" t="s">
        <v>109</v>
      </c>
    </row>
  </sheetData>
  <pageMargins left="0.75" right="0.75" top="1" bottom="1"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Explanations &amp; FAQs</vt:lpstr>
      <vt:lpstr>Industry Averages</vt:lpstr>
      <vt:lpstr>Inputs</vt:lpstr>
      <vt:lpstr>'Industry Averages'!Print_Titles</vt:lpstr>
    </vt:vector>
  </TitlesOfParts>
  <Company>Stern School of Business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Iweze</dc:creator>
  <cp:lastModifiedBy>Dennis Ezimechine Iweze</cp:lastModifiedBy>
  <cp:lastPrinted>2014-01-12T16:51:23Z</cp:lastPrinted>
  <dcterms:created xsi:type="dcterms:W3CDTF">2014-01-06T21:28:12Z</dcterms:created>
  <dcterms:modified xsi:type="dcterms:W3CDTF">2023-10-18T19:09:56Z</dcterms:modified>
</cp:coreProperties>
</file>